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非公開\デ_電力供給\令和6年度\061204公告　本庁舎ほか8施設\"/>
    </mc:Choice>
  </mc:AlternateContent>
  <bookViews>
    <workbookView xWindow="-108" yWindow="-108" windowWidth="19416" windowHeight="10296"/>
  </bookViews>
  <sheets>
    <sheet name="内訳書" sheetId="2" r:id="rId1"/>
  </sheets>
  <definedNames>
    <definedName name="_xlnm.Print_Area" localSheetId="0">内訳書!$A$1:$S$83</definedName>
    <definedName name="_xlnm.Print_Titles" localSheetId="0">内訳書!$1:$3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2" i="2" l="1"/>
  <c r="P72" i="2"/>
  <c r="O72" i="2"/>
  <c r="N72" i="2"/>
  <c r="M72" i="2"/>
  <c r="L72" i="2"/>
  <c r="K72" i="2"/>
  <c r="J72" i="2"/>
  <c r="I72" i="2"/>
  <c r="H72" i="2"/>
  <c r="G72" i="2"/>
  <c r="F72" i="2"/>
  <c r="D72" i="2"/>
  <c r="R71" i="2"/>
  <c r="R66" i="2"/>
  <c r="Q64" i="2"/>
  <c r="P64" i="2"/>
  <c r="O64" i="2"/>
  <c r="N64" i="2"/>
  <c r="M64" i="2"/>
  <c r="L64" i="2"/>
  <c r="K64" i="2"/>
  <c r="J64" i="2"/>
  <c r="I64" i="2"/>
  <c r="H64" i="2"/>
  <c r="G64" i="2"/>
  <c r="F64" i="2"/>
  <c r="D64" i="2"/>
  <c r="R63" i="2"/>
  <c r="R58" i="2"/>
  <c r="Q56" i="2"/>
  <c r="P56" i="2"/>
  <c r="O56" i="2"/>
  <c r="N56" i="2"/>
  <c r="M56" i="2"/>
  <c r="L56" i="2"/>
  <c r="K56" i="2"/>
  <c r="J56" i="2"/>
  <c r="I56" i="2"/>
  <c r="H56" i="2"/>
  <c r="G56" i="2"/>
  <c r="F56" i="2"/>
  <c r="R56" i="2" s="1"/>
  <c r="D56" i="2"/>
  <c r="R55" i="2"/>
  <c r="R50" i="2"/>
  <c r="Q48" i="2"/>
  <c r="P48" i="2"/>
  <c r="O48" i="2"/>
  <c r="N48" i="2"/>
  <c r="M48" i="2"/>
  <c r="L48" i="2"/>
  <c r="K48" i="2"/>
  <c r="J48" i="2"/>
  <c r="I48" i="2"/>
  <c r="H48" i="2"/>
  <c r="G48" i="2"/>
  <c r="F48" i="2"/>
  <c r="D48" i="2"/>
  <c r="R47" i="2"/>
  <c r="R42" i="2"/>
  <c r="Q40" i="2"/>
  <c r="P40" i="2"/>
  <c r="O40" i="2"/>
  <c r="N40" i="2"/>
  <c r="M40" i="2"/>
  <c r="L40" i="2"/>
  <c r="K40" i="2"/>
  <c r="J40" i="2"/>
  <c r="I40" i="2"/>
  <c r="H40" i="2"/>
  <c r="G40" i="2"/>
  <c r="F40" i="2"/>
  <c r="R40" i="2" s="1"/>
  <c r="D40" i="2"/>
  <c r="R39" i="2"/>
  <c r="R34" i="2"/>
  <c r="Q32" i="2"/>
  <c r="P32" i="2"/>
  <c r="O32" i="2"/>
  <c r="N32" i="2"/>
  <c r="M32" i="2"/>
  <c r="L32" i="2"/>
  <c r="K32" i="2"/>
  <c r="J32" i="2"/>
  <c r="I32" i="2"/>
  <c r="H32" i="2"/>
  <c r="G32" i="2"/>
  <c r="F32" i="2"/>
  <c r="D32" i="2"/>
  <c r="R31" i="2"/>
  <c r="R26" i="2"/>
  <c r="Q24" i="2"/>
  <c r="P24" i="2"/>
  <c r="O24" i="2"/>
  <c r="N24" i="2"/>
  <c r="M24" i="2"/>
  <c r="L24" i="2"/>
  <c r="K24" i="2"/>
  <c r="J24" i="2"/>
  <c r="I24" i="2"/>
  <c r="H24" i="2"/>
  <c r="G24" i="2"/>
  <c r="F24" i="2"/>
  <c r="D24" i="2"/>
  <c r="R23" i="2"/>
  <c r="R18" i="2"/>
  <c r="Q16" i="2"/>
  <c r="P16" i="2"/>
  <c r="O16" i="2"/>
  <c r="N16" i="2"/>
  <c r="M16" i="2"/>
  <c r="L16" i="2"/>
  <c r="K16" i="2"/>
  <c r="J16" i="2"/>
  <c r="I16" i="2"/>
  <c r="H16" i="2"/>
  <c r="G16" i="2"/>
  <c r="F16" i="2"/>
  <c r="D16" i="2"/>
  <c r="G8" i="2"/>
  <c r="H8" i="2"/>
  <c r="I8" i="2"/>
  <c r="J8" i="2"/>
  <c r="K8" i="2"/>
  <c r="L8" i="2"/>
  <c r="M8" i="2"/>
  <c r="N8" i="2"/>
  <c r="O8" i="2"/>
  <c r="P8" i="2"/>
  <c r="Q8" i="2"/>
  <c r="D8" i="2"/>
  <c r="F8" i="2"/>
  <c r="R10" i="2"/>
  <c r="R32" i="2" l="1"/>
  <c r="R48" i="2"/>
  <c r="S50" i="2" s="1"/>
  <c r="R72" i="2"/>
  <c r="R64" i="2"/>
  <c r="S34" i="2"/>
  <c r="R24" i="2"/>
  <c r="S26" i="2" s="1"/>
  <c r="S66" i="2"/>
  <c r="S42" i="2"/>
  <c r="S58" i="2"/>
  <c r="AK26" i="2"/>
  <c r="R16" i="2"/>
  <c r="R8" i="2"/>
  <c r="R15" i="2" l="1"/>
  <c r="S74" i="2" l="1"/>
  <c r="S18" i="2" l="1"/>
  <c r="R7" i="2"/>
  <c r="S10" i="2" l="1"/>
  <c r="D76" i="2" s="1"/>
  <c r="G76" i="2" l="1"/>
  <c r="K76" i="2" s="1"/>
  <c r="P76" i="2" l="1"/>
</calcChain>
</file>

<file path=xl/sharedStrings.xml><?xml version="1.0" encoding="utf-8"?>
<sst xmlns="http://schemas.openxmlformats.org/spreadsheetml/2006/main" count="282" uniqueCount="59">
  <si>
    <t>対象施設</t>
    <rPh sb="0" eb="2">
      <t>タイショウ</t>
    </rPh>
    <rPh sb="2" eb="4">
      <t>シセツ</t>
    </rPh>
    <phoneticPr fontId="1"/>
  </si>
  <si>
    <t>基本料金単価
（円／ｋＷ） a</t>
    <rPh sb="0" eb="2">
      <t>キホン</t>
    </rPh>
    <rPh sb="2" eb="4">
      <t>リョウキン</t>
    </rPh>
    <rPh sb="4" eb="6">
      <t>タンカ</t>
    </rPh>
    <rPh sb="8" eb="9">
      <t>エン</t>
    </rPh>
    <phoneticPr fontId="1"/>
  </si>
  <si>
    <t>供給期間</t>
    <rPh sb="0" eb="2">
      <t>キョウキュウ</t>
    </rPh>
    <rPh sb="2" eb="4">
      <t>キカン</t>
    </rPh>
    <phoneticPr fontId="1"/>
  </si>
  <si>
    <t>A+B</t>
    <phoneticPr fontId="1"/>
  </si>
  <si>
    <t>計</t>
    <rPh sb="0" eb="1">
      <t>ケイ</t>
    </rPh>
    <phoneticPr fontId="1"/>
  </si>
  <si>
    <t>総合計</t>
    <rPh sb="0" eb="1">
      <t>ソウ</t>
    </rPh>
    <rPh sb="1" eb="3">
      <t>ゴウケイ</t>
    </rPh>
    <phoneticPr fontId="1"/>
  </si>
  <si>
    <t>≒</t>
    <phoneticPr fontId="1"/>
  </si>
  <si>
    <t>円</t>
    <rPh sb="0" eb="1">
      <t>エン</t>
    </rPh>
    <phoneticPr fontId="1"/>
  </si>
  <si>
    <t>【消費税】</t>
    <rPh sb="1" eb="4">
      <t>ショウヒゼイ</t>
    </rPh>
    <phoneticPr fontId="1"/>
  </si>
  <si>
    <t>【税抜額】</t>
    <rPh sb="1" eb="3">
      <t>ゼイヌキ</t>
    </rPh>
    <rPh sb="3" eb="4">
      <t>ガク</t>
    </rPh>
    <phoneticPr fontId="1"/>
  </si>
  <si>
    <t>①－②</t>
    <phoneticPr fontId="1"/>
  </si>
  <si>
    <t>→入札書に記載する金額</t>
    <rPh sb="1" eb="3">
      <t>ニュウサツ</t>
    </rPh>
    <rPh sb="3" eb="4">
      <t>ショ</t>
    </rPh>
    <rPh sb="5" eb="7">
      <t>キサイ</t>
    </rPh>
    <rPh sb="9" eb="11">
      <t>キンガク</t>
    </rPh>
    <phoneticPr fontId="1"/>
  </si>
  <si>
    <t>①</t>
    <phoneticPr fontId="1"/>
  </si>
  <si>
    <t>契約電力（ｋＷ） b</t>
    <rPh sb="0" eb="2">
      <t>ケイヤク</t>
    </rPh>
    <rPh sb="2" eb="4">
      <t>デンリョク</t>
    </rPh>
    <phoneticPr fontId="1"/>
  </si>
  <si>
    <t>電力量料金計（円） h
f×g</t>
    <rPh sb="0" eb="2">
      <t>デンリョク</t>
    </rPh>
    <rPh sb="2" eb="3">
      <t>リョウ</t>
    </rPh>
    <rPh sb="3" eb="5">
      <t>リョウキン</t>
    </rPh>
    <rPh sb="5" eb="6">
      <t>ケイ</t>
    </rPh>
    <rPh sb="7" eb="8">
      <t>エン</t>
    </rPh>
    <phoneticPr fontId="1"/>
  </si>
  <si>
    <t>電力量料金単価
（円／ｋＷｈ） f</t>
    <rPh sb="0" eb="2">
      <t>デンリョク</t>
    </rPh>
    <rPh sb="2" eb="3">
      <t>リョウ</t>
    </rPh>
    <rPh sb="3" eb="5">
      <t>リョウキン</t>
    </rPh>
    <rPh sb="5" eb="7">
      <t>タンカ</t>
    </rPh>
    <rPh sb="9" eb="10">
      <t>エン</t>
    </rPh>
    <phoneticPr fontId="1"/>
  </si>
  <si>
    <t>予定使用電力量
（ｋＷｈ） g</t>
    <rPh sb="0" eb="2">
      <t>ヨテイ</t>
    </rPh>
    <rPh sb="2" eb="4">
      <t>シヨウ</t>
    </rPh>
    <rPh sb="4" eb="6">
      <t>デンリョク</t>
    </rPh>
    <rPh sb="6" eb="7">
      <t>リョウ</t>
    </rPh>
    <phoneticPr fontId="1"/>
  </si>
  <si>
    <t>基本料金A（c-e）</t>
    <rPh sb="0" eb="2">
      <t>キホン</t>
    </rPh>
    <rPh sb="2" eb="4">
      <t>リョウキン</t>
    </rPh>
    <phoneticPr fontId="1"/>
  </si>
  <si>
    <t>基本料割引計（円） e
d×○○×12ヶ月</t>
    <rPh sb="0" eb="2">
      <t>キホン</t>
    </rPh>
    <rPh sb="3" eb="5">
      <t>ワリビキ</t>
    </rPh>
    <rPh sb="5" eb="6">
      <t>ケイ</t>
    </rPh>
    <rPh sb="7" eb="8">
      <t>エン</t>
    </rPh>
    <rPh sb="20" eb="21">
      <t>ゲツ</t>
    </rPh>
    <phoneticPr fontId="1"/>
  </si>
  <si>
    <t>電力量割引計（円） j
i×○○</t>
    <rPh sb="0" eb="2">
      <t>デンリョク</t>
    </rPh>
    <rPh sb="2" eb="3">
      <t>リョウ</t>
    </rPh>
    <rPh sb="3" eb="5">
      <t>ワリビキ</t>
    </rPh>
    <rPh sb="5" eb="6">
      <t>ケイ</t>
    </rPh>
    <rPh sb="7" eb="8">
      <t>エン</t>
    </rPh>
    <phoneticPr fontId="1"/>
  </si>
  <si>
    <t>電力料金B（h-j）</t>
    <rPh sb="0" eb="2">
      <t>デンリョク</t>
    </rPh>
    <rPh sb="2" eb="4">
      <t>リョウキン</t>
    </rPh>
    <phoneticPr fontId="1"/>
  </si>
  <si>
    <t>令和6年4月</t>
    <rPh sb="0" eb="2">
      <t>レイワ</t>
    </rPh>
    <rPh sb="3" eb="4">
      <t>ネン</t>
    </rPh>
    <rPh sb="5" eb="6">
      <t>ガツ</t>
    </rPh>
    <phoneticPr fontId="2"/>
  </si>
  <si>
    <t>令和6年5月</t>
    <rPh sb="0" eb="2">
      <t>レイワ</t>
    </rPh>
    <rPh sb="3" eb="4">
      <t>ネン</t>
    </rPh>
    <rPh sb="5" eb="6">
      <t>ガツ</t>
    </rPh>
    <phoneticPr fontId="2"/>
  </si>
  <si>
    <t>令和6年6月</t>
    <rPh sb="0" eb="2">
      <t>レイワ</t>
    </rPh>
    <rPh sb="3" eb="4">
      <t>ネン</t>
    </rPh>
    <rPh sb="5" eb="6">
      <t>ガツ</t>
    </rPh>
    <phoneticPr fontId="2"/>
  </si>
  <si>
    <t>令和6年7月</t>
    <rPh sb="0" eb="2">
      <t>レイワ</t>
    </rPh>
    <rPh sb="3" eb="4">
      <t>ネン</t>
    </rPh>
    <rPh sb="5" eb="6">
      <t>ガツ</t>
    </rPh>
    <phoneticPr fontId="2"/>
  </si>
  <si>
    <t>令和6年8月</t>
    <rPh sb="0" eb="2">
      <t>レイワ</t>
    </rPh>
    <rPh sb="3" eb="4">
      <t>ネン</t>
    </rPh>
    <rPh sb="5" eb="6">
      <t>ガツ</t>
    </rPh>
    <phoneticPr fontId="2"/>
  </si>
  <si>
    <t>令和6年9月</t>
    <rPh sb="0" eb="2">
      <t>レイワ</t>
    </rPh>
    <rPh sb="3" eb="4">
      <t>ネン</t>
    </rPh>
    <rPh sb="5" eb="6">
      <t>ガツ</t>
    </rPh>
    <phoneticPr fontId="2"/>
  </si>
  <si>
    <t>令和6年10月</t>
    <rPh sb="0" eb="2">
      <t>レイワ</t>
    </rPh>
    <rPh sb="3" eb="4">
      <t>ネン</t>
    </rPh>
    <rPh sb="6" eb="7">
      <t>ガツ</t>
    </rPh>
    <phoneticPr fontId="2"/>
  </si>
  <si>
    <t>令和6年11月</t>
    <rPh sb="0" eb="2">
      <t>レイワ</t>
    </rPh>
    <rPh sb="3" eb="4">
      <t>ネン</t>
    </rPh>
    <rPh sb="6" eb="7">
      <t>ガツ</t>
    </rPh>
    <phoneticPr fontId="2"/>
  </si>
  <si>
    <t>令和6年12月</t>
    <rPh sb="0" eb="2">
      <t>レイワ</t>
    </rPh>
    <rPh sb="3" eb="4">
      <t>ネン</t>
    </rPh>
    <rPh sb="6" eb="7">
      <t>ガツ</t>
    </rPh>
    <phoneticPr fontId="2"/>
  </si>
  <si>
    <t>令和7年1月</t>
    <rPh sb="0" eb="2">
      <t>レイワ</t>
    </rPh>
    <rPh sb="3" eb="4">
      <t>ネン</t>
    </rPh>
    <rPh sb="5" eb="6">
      <t>ガツ</t>
    </rPh>
    <phoneticPr fontId="2"/>
  </si>
  <si>
    <t>令和7年2月</t>
    <rPh sb="0" eb="2">
      <t>レイワ</t>
    </rPh>
    <rPh sb="3" eb="4">
      <t>ネン</t>
    </rPh>
    <rPh sb="5" eb="6">
      <t>ガツ</t>
    </rPh>
    <phoneticPr fontId="2"/>
  </si>
  <si>
    <t>令和7年3月</t>
    <rPh sb="0" eb="2">
      <t>レイワ</t>
    </rPh>
    <rPh sb="3" eb="4">
      <t>ネン</t>
    </rPh>
    <rPh sb="5" eb="6">
      <t>ガツ</t>
    </rPh>
    <phoneticPr fontId="2"/>
  </si>
  <si>
    <t>対象施設</t>
    <rPh sb="0" eb="4">
      <t>タイショウシセツ</t>
    </rPh>
    <phoneticPr fontId="1"/>
  </si>
  <si>
    <t>C+D</t>
    <phoneticPr fontId="1"/>
  </si>
  <si>
    <t>●各料金の単価には、「燃料調整費」及び「再生可能エネルギー発電促進賦課金」の額は含まないものとします。</t>
    <rPh sb="1" eb="4">
      <t>カクリョウキン</t>
    </rPh>
    <rPh sb="5" eb="7">
      <t>タンカ</t>
    </rPh>
    <rPh sb="11" eb="13">
      <t>ネンリョウ</t>
    </rPh>
    <rPh sb="13" eb="15">
      <t>チョウセイ</t>
    </rPh>
    <rPh sb="15" eb="16">
      <t>ヒ</t>
    </rPh>
    <rPh sb="17" eb="18">
      <t>オヨ</t>
    </rPh>
    <rPh sb="20" eb="24">
      <t>サイセイカノウ</t>
    </rPh>
    <rPh sb="29" eb="31">
      <t>ハツデン</t>
    </rPh>
    <rPh sb="31" eb="33">
      <t>ソクシン</t>
    </rPh>
    <rPh sb="33" eb="36">
      <t>フカキン</t>
    </rPh>
    <rPh sb="38" eb="39">
      <t>ガク</t>
    </rPh>
    <rPh sb="40" eb="41">
      <t>フク</t>
    </rPh>
    <phoneticPr fontId="1"/>
  </si>
  <si>
    <t>●計算が合わない場合は無効とする場合があります。自動計算された各項目の金額に誤りがないか、必ず検算してください。</t>
    <rPh sb="1" eb="3">
      <t>ケイサン</t>
    </rPh>
    <rPh sb="4" eb="5">
      <t>ア</t>
    </rPh>
    <rPh sb="8" eb="10">
      <t>バアイ</t>
    </rPh>
    <rPh sb="11" eb="13">
      <t>ムコウ</t>
    </rPh>
    <rPh sb="16" eb="18">
      <t>バアイ</t>
    </rPh>
    <rPh sb="24" eb="26">
      <t>ジドウ</t>
    </rPh>
    <rPh sb="26" eb="28">
      <t>ケイサン</t>
    </rPh>
    <rPh sb="31" eb="34">
      <t>カクコウモク</t>
    </rPh>
    <rPh sb="35" eb="37">
      <t>キンガク</t>
    </rPh>
    <rPh sb="38" eb="39">
      <t>アヤマ</t>
    </rPh>
    <rPh sb="45" eb="46">
      <t>カナラ</t>
    </rPh>
    <rPh sb="47" eb="49">
      <t>ケンザン</t>
    </rPh>
    <phoneticPr fontId="1"/>
  </si>
  <si>
    <t>割引（円） d</t>
    <rPh sb="0" eb="2">
      <t>ワリビキ</t>
    </rPh>
    <rPh sb="3" eb="4">
      <t>エン</t>
    </rPh>
    <phoneticPr fontId="1"/>
  </si>
  <si>
    <t>割引（円） i</t>
    <rPh sb="0" eb="2">
      <t>ワリビキ</t>
    </rPh>
    <rPh sb="3" eb="4">
      <t>エン</t>
    </rPh>
    <phoneticPr fontId="1"/>
  </si>
  <si>
    <r>
      <t>基本料金 a×b×</t>
    </r>
    <r>
      <rPr>
        <sz val="9"/>
        <rFont val="BIZ UDゴシック"/>
        <family val="3"/>
        <charset val="128"/>
      </rPr>
      <t>0.85</t>
    </r>
    <r>
      <rPr>
        <sz val="9"/>
        <color theme="1"/>
        <rFont val="BIZ UDゴシック"/>
        <family val="3"/>
        <charset val="128"/>
      </rPr>
      <t>×12ヶ月 c
（力率100％）</t>
    </r>
    <rPh sb="0" eb="2">
      <t>キホン</t>
    </rPh>
    <rPh sb="2" eb="4">
      <t>リョウキン</t>
    </rPh>
    <rPh sb="17" eb="18">
      <t>ゲツ</t>
    </rPh>
    <rPh sb="22" eb="24">
      <t>リキリツ</t>
    </rPh>
    <phoneticPr fontId="1"/>
  </si>
  <si>
    <t>価格内訳書（電力供給）</t>
    <rPh sb="0" eb="2">
      <t>カカク</t>
    </rPh>
    <rPh sb="2" eb="5">
      <t>ウチワケショ</t>
    </rPh>
    <rPh sb="6" eb="8">
      <t>デンリョク</t>
    </rPh>
    <rPh sb="8" eb="10">
      <t>キョウキュウ</t>
    </rPh>
    <phoneticPr fontId="1"/>
  </si>
  <si>
    <t>第５号様式（第５条関係）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1"/>
  </si>
  <si>
    <t>基本料金 a×b×0.85×12ヶ月 c
（力率100%）</t>
    <rPh sb="0" eb="2">
      <t>キホン</t>
    </rPh>
    <rPh sb="2" eb="4">
      <t>リョウキン</t>
    </rPh>
    <rPh sb="17" eb="18">
      <t>ゲツ</t>
    </rPh>
    <rPh sb="22" eb="24">
      <t>リキリツ</t>
    </rPh>
    <phoneticPr fontId="1"/>
  </si>
  <si>
    <t>●太枠の欄(黄色で着色)は全て入力してください(料金単価の欄の入力が漏れている場合は無効となります。)。なお、各単価は小数点以下第２位まで入力できます。</t>
    <rPh sb="1" eb="3">
      <t>フトワク</t>
    </rPh>
    <rPh sb="4" eb="5">
      <t>ラン</t>
    </rPh>
    <rPh sb="6" eb="8">
      <t>キイロ</t>
    </rPh>
    <rPh sb="9" eb="11">
      <t>チャクショク</t>
    </rPh>
    <rPh sb="13" eb="14">
      <t>スベ</t>
    </rPh>
    <rPh sb="15" eb="17">
      <t>ニュウリョク</t>
    </rPh>
    <rPh sb="24" eb="26">
      <t>リョウキン</t>
    </rPh>
    <rPh sb="26" eb="28">
      <t>タンカ</t>
    </rPh>
    <rPh sb="29" eb="30">
      <t>ラン</t>
    </rPh>
    <rPh sb="31" eb="33">
      <t>ニュウリョク</t>
    </rPh>
    <rPh sb="34" eb="35">
      <t>モ</t>
    </rPh>
    <rPh sb="39" eb="41">
      <t>バアイ</t>
    </rPh>
    <rPh sb="42" eb="44">
      <t>ムコウ</t>
    </rPh>
    <rPh sb="55" eb="56">
      <t>カク</t>
    </rPh>
    <rPh sb="56" eb="58">
      <t>タンカ</t>
    </rPh>
    <rPh sb="59" eb="62">
      <t>ショウスウテン</t>
    </rPh>
    <rPh sb="62" eb="64">
      <t>イカ</t>
    </rPh>
    <rPh sb="64" eb="65">
      <t>ダイ</t>
    </rPh>
    <rPh sb="66" eb="67">
      <t>イ</t>
    </rPh>
    <rPh sb="69" eb="71">
      <t>ニュウリョク</t>
    </rPh>
    <phoneticPr fontId="1"/>
  </si>
  <si>
    <t>●入札金額は表の最下段に記載の【税抜額】（①－②）としますが、契約は内訳書に入力された単価による単価契約（割引額を含む。）とするため、正確な単価を入力すること。</t>
    <rPh sb="1" eb="3">
      <t>ニュウサツ</t>
    </rPh>
    <rPh sb="3" eb="5">
      <t>キンガク</t>
    </rPh>
    <rPh sb="6" eb="7">
      <t>ヒョウ</t>
    </rPh>
    <rPh sb="8" eb="11">
      <t>サイゲダン</t>
    </rPh>
    <rPh sb="12" eb="14">
      <t>キサイ</t>
    </rPh>
    <rPh sb="16" eb="18">
      <t>ゼイヌ</t>
    </rPh>
    <rPh sb="18" eb="19">
      <t>ガク</t>
    </rPh>
    <rPh sb="31" eb="33">
      <t>ケイヤク</t>
    </rPh>
    <rPh sb="34" eb="37">
      <t>ウチワケショ</t>
    </rPh>
    <rPh sb="38" eb="40">
      <t>ニュウリョク</t>
    </rPh>
    <rPh sb="43" eb="45">
      <t>タンカ</t>
    </rPh>
    <rPh sb="48" eb="52">
      <t>タンカケイヤク</t>
    </rPh>
    <rPh sb="53" eb="56">
      <t>ワリビキガク</t>
    </rPh>
    <rPh sb="57" eb="58">
      <t>フク</t>
    </rPh>
    <rPh sb="67" eb="69">
      <t>セイカク</t>
    </rPh>
    <rPh sb="70" eb="72">
      <t>タンカ</t>
    </rPh>
    <rPh sb="73" eb="75">
      <t>ニュウリョク</t>
    </rPh>
    <phoneticPr fontId="1"/>
  </si>
  <si>
    <t>基本料金A(cｰe)</t>
    <rPh sb="0" eb="2">
      <t>キホン</t>
    </rPh>
    <rPh sb="2" eb="4">
      <t>リョウキン</t>
    </rPh>
    <phoneticPr fontId="1"/>
  </si>
  <si>
    <t>会津若松市役所本庁舎</t>
    <rPh sb="0" eb="4">
      <t>アイヅワカマツ</t>
    </rPh>
    <rPh sb="4" eb="5">
      <t>シ</t>
    </rPh>
    <rPh sb="5" eb="7">
      <t>ヤクショ</t>
    </rPh>
    <rPh sb="7" eb="8">
      <t>ホン</t>
    </rPh>
    <rPh sb="8" eb="10">
      <t>チョウシャ</t>
    </rPh>
    <phoneticPr fontId="1"/>
  </si>
  <si>
    <t>会津若松市役所追手町第二庁舎</t>
    <rPh sb="0" eb="5">
      <t>アイヅワカマツシ</t>
    </rPh>
    <rPh sb="5" eb="7">
      <t>ヤクショ</t>
    </rPh>
    <phoneticPr fontId="1"/>
  </si>
  <si>
    <t>●各料金の「割引」（灰色で着色）は該当がある場合にのみ、入力してください。割引額（d,e,i,j）の計算方法については適宜変更できるものとします。</t>
    <rPh sb="1" eb="2">
      <t>カク</t>
    </rPh>
    <rPh sb="2" eb="4">
      <t>リョウキン</t>
    </rPh>
    <rPh sb="6" eb="8">
      <t>ワリビキ</t>
    </rPh>
    <rPh sb="10" eb="12">
      <t>ハイイロ</t>
    </rPh>
    <rPh sb="13" eb="15">
      <t>チャクショク</t>
    </rPh>
    <rPh sb="17" eb="19">
      <t>ガイトウ</t>
    </rPh>
    <rPh sb="22" eb="24">
      <t>バアイ</t>
    </rPh>
    <rPh sb="28" eb="30">
      <t>ニュウリョク</t>
    </rPh>
    <rPh sb="37" eb="39">
      <t>ワリビキ</t>
    </rPh>
    <rPh sb="39" eb="40">
      <t>ガク</t>
    </rPh>
    <rPh sb="50" eb="52">
      <t>ケイサン</t>
    </rPh>
    <rPh sb="52" eb="54">
      <t>ホウホウ</t>
    </rPh>
    <rPh sb="59" eb="61">
      <t>テキギ</t>
    </rPh>
    <rPh sb="61" eb="63">
      <t>ヘンコウ</t>
    </rPh>
    <phoneticPr fontId="1"/>
  </si>
  <si>
    <t>会津若松市生涯学習総合センター</t>
    <rPh sb="0" eb="5">
      <t>アイヅワカマツシ</t>
    </rPh>
    <rPh sb="5" eb="7">
      <t>ショウガイ</t>
    </rPh>
    <rPh sb="7" eb="9">
      <t>ガクシュウ</t>
    </rPh>
    <rPh sb="9" eb="11">
      <t>ソウゴウ</t>
    </rPh>
    <phoneticPr fontId="1"/>
  </si>
  <si>
    <t>会津若松市立鶴城小学校</t>
    <rPh sb="0" eb="4">
      <t>アイヅワカマツ</t>
    </rPh>
    <rPh sb="4" eb="6">
      <t>シリツ</t>
    </rPh>
    <rPh sb="6" eb="11">
      <t>ツルシロショウガッコウ</t>
    </rPh>
    <phoneticPr fontId="1"/>
  </si>
  <si>
    <t>会津若松市立湊学園前期課程</t>
    <rPh sb="0" eb="5">
      <t>アイヅワカマツシ</t>
    </rPh>
    <rPh sb="5" eb="6">
      <t>リツ</t>
    </rPh>
    <rPh sb="6" eb="7">
      <t>ミナト</t>
    </rPh>
    <rPh sb="7" eb="9">
      <t>ガクエン</t>
    </rPh>
    <rPh sb="9" eb="11">
      <t>ゼンキ</t>
    </rPh>
    <rPh sb="11" eb="13">
      <t>カテイ</t>
    </rPh>
    <phoneticPr fontId="1"/>
  </si>
  <si>
    <t>会津若松市立湊学園後期課程</t>
    <rPh sb="0" eb="5">
      <t>アイヅワカマツシ</t>
    </rPh>
    <rPh sb="5" eb="6">
      <t>リツ</t>
    </rPh>
    <rPh sb="6" eb="7">
      <t>ミナト</t>
    </rPh>
    <rPh sb="7" eb="9">
      <t>ガクエン</t>
    </rPh>
    <rPh sb="9" eb="11">
      <t>コウキ</t>
    </rPh>
    <rPh sb="11" eb="13">
      <t>カテイ</t>
    </rPh>
    <phoneticPr fontId="1"/>
  </si>
  <si>
    <t>会津若松市歴史資料センター</t>
    <rPh sb="0" eb="5">
      <t>アイヅワカマツシ</t>
    </rPh>
    <rPh sb="5" eb="9">
      <t>レキシシリョウ</t>
    </rPh>
    <phoneticPr fontId="1"/>
  </si>
  <si>
    <t>会津若松市中央保育所</t>
    <rPh sb="0" eb="5">
      <t>アイヅワカマツシ</t>
    </rPh>
    <rPh sb="5" eb="7">
      <t>チュウオウ</t>
    </rPh>
    <rPh sb="7" eb="10">
      <t>ホイクショ</t>
    </rPh>
    <phoneticPr fontId="1"/>
  </si>
  <si>
    <t>商号又は名称（　　　　　　　　　　　　　　　　　）</t>
    <rPh sb="0" eb="2">
      <t>ショウゴウ</t>
    </rPh>
    <rPh sb="2" eb="3">
      <t>マタ</t>
    </rPh>
    <rPh sb="4" eb="6">
      <t>メイショウ</t>
    </rPh>
    <phoneticPr fontId="1"/>
  </si>
  <si>
    <t>会津若松市立第二中学校</t>
    <rPh sb="0" eb="5">
      <t>アイヅワカマツシ</t>
    </rPh>
    <rPh sb="5" eb="6">
      <t>リツ</t>
    </rPh>
    <phoneticPr fontId="1"/>
  </si>
  <si>
    <t>②＝①×１０／１１０（１円未満切捨）</t>
    <rPh sb="12" eb="13">
      <t>エン</t>
    </rPh>
    <rPh sb="13" eb="15">
      <t>ミマン</t>
    </rPh>
    <rPh sb="15" eb="17">
      <t>キリス</t>
    </rPh>
    <phoneticPr fontId="1"/>
  </si>
  <si>
    <t>案件名：会津若松市役所本庁舎ほか８施設で使用する電力の供給</t>
    <rPh sb="0" eb="1">
      <t>アン</t>
    </rPh>
    <rPh sb="1" eb="3">
      <t>ケンメイ</t>
    </rPh>
    <rPh sb="4" eb="8">
      <t>アイヅワカマツ</t>
    </rPh>
    <rPh sb="8" eb="9">
      <t>シ</t>
    </rPh>
    <rPh sb="9" eb="11">
      <t>ヤクショ</t>
    </rPh>
    <rPh sb="11" eb="12">
      <t>ホン</t>
    </rPh>
    <rPh sb="12" eb="14">
      <t>チョウシャ</t>
    </rPh>
    <rPh sb="17" eb="19">
      <t>シセツ</t>
    </rPh>
    <rPh sb="20" eb="22">
      <t>シヨウ</t>
    </rPh>
    <rPh sb="21" eb="22">
      <t>ケンチョウシャ</t>
    </rPh>
    <rPh sb="24" eb="26">
      <t>デンリョク</t>
    </rPh>
    <rPh sb="27" eb="29">
      <t>キョウキュウ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</si>
</sst>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0_ "/>
    <numFmt numFmtId="177" formatCode="#,##0.00_);[Red]\(#,##0.00\)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0.5"/>
      <color theme="1"/>
      <name val="BIZ UDゴシック"/>
      <family val="3"/>
      <charset val="128"/>
    </font>
    <font>
      <b/>
      <sz val="10.5"/>
      <color theme="1"/>
      <name val="BIZ UDゴシック"/>
      <family val="3"/>
      <charset val="128"/>
    </font>
    <font>
      <b/>
      <sz val="15"/>
      <color rgb="FFFF0000"/>
      <name val="BIZ UDゴシック"/>
      <family val="3"/>
      <charset val="128"/>
    </font>
    <font>
      <b/>
      <sz val="15"/>
      <color theme="1"/>
      <name val="BIZ UDゴシック"/>
      <family val="3"/>
      <charset val="128"/>
    </font>
    <font>
      <sz val="10.5"/>
      <name val="BIZ UDゴシック"/>
      <family val="3"/>
      <charset val="128"/>
    </font>
    <font>
      <sz val="9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2FB9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38" fontId="5" fillId="0" borderId="10" xfId="1" applyFont="1" applyBorder="1">
      <alignment vertical="center"/>
    </xf>
    <xf numFmtId="0" fontId="5" fillId="0" borderId="2" xfId="0" applyFont="1" applyBorder="1" applyAlignment="1">
      <alignment vertical="center" wrapText="1"/>
    </xf>
    <xf numFmtId="3" fontId="5" fillId="0" borderId="10" xfId="0" applyNumberFormat="1" applyFont="1" applyBorder="1">
      <alignment vertical="center"/>
    </xf>
    <xf numFmtId="3" fontId="5" fillId="0" borderId="6" xfId="0" applyNumberFormat="1" applyFont="1" applyBorder="1">
      <alignment vertical="center"/>
    </xf>
    <xf numFmtId="3" fontId="5" fillId="0" borderId="2" xfId="0" applyNumberFormat="1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4" fontId="5" fillId="0" borderId="2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0" fontId="6" fillId="0" borderId="0" xfId="0" applyFont="1">
      <alignment vertical="center"/>
    </xf>
    <xf numFmtId="176" fontId="5" fillId="0" borderId="0" xfId="0" applyNumberFormat="1" applyFont="1">
      <alignment vertical="center"/>
    </xf>
    <xf numFmtId="4" fontId="5" fillId="0" borderId="11" xfId="0" applyNumberFormat="1" applyFont="1" applyBorder="1">
      <alignment vertical="center"/>
    </xf>
    <xf numFmtId="177" fontId="5" fillId="0" borderId="11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0" fontId="5" fillId="0" borderId="12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3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4" fontId="5" fillId="2" borderId="1" xfId="0" applyNumberFormat="1" applyFont="1" applyFill="1" applyBorder="1">
      <alignment vertical="center"/>
    </xf>
    <xf numFmtId="177" fontId="5" fillId="2" borderId="1" xfId="0" applyNumberFormat="1" applyFont="1" applyFill="1" applyBorder="1">
      <alignment vertical="center"/>
    </xf>
    <xf numFmtId="0" fontId="5" fillId="0" borderId="4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0" fontId="1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5" fillId="0" borderId="3" xfId="0" applyNumberFormat="1" applyFont="1" applyBorder="1" applyAlignment="1">
      <alignment horizontal="right" vertical="center"/>
    </xf>
    <xf numFmtId="0" fontId="11" fillId="0" borderId="0" xfId="0" applyFont="1">
      <alignment vertical="center"/>
    </xf>
    <xf numFmtId="177" fontId="5" fillId="0" borderId="8" xfId="0" applyNumberFormat="1" applyFont="1" applyBorder="1">
      <alignment vertical="center"/>
    </xf>
    <xf numFmtId="4" fontId="5" fillId="0" borderId="5" xfId="0" applyNumberFormat="1" applyFont="1" applyBorder="1">
      <alignment vertical="center"/>
    </xf>
    <xf numFmtId="4" fontId="5" fillId="0" borderId="17" xfId="0" applyNumberFormat="1" applyFont="1" applyBorder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3" borderId="2" xfId="0" applyFont="1" applyFill="1" applyBorder="1">
      <alignment vertical="center"/>
    </xf>
    <xf numFmtId="0" fontId="13" fillId="0" borderId="4" xfId="0" applyFont="1" applyBorder="1" applyAlignment="1">
      <alignment vertical="center" wrapText="1"/>
    </xf>
    <xf numFmtId="4" fontId="5" fillId="4" borderId="2" xfId="0" applyNumberFormat="1" applyFont="1" applyFill="1" applyBorder="1">
      <alignment vertical="center"/>
    </xf>
    <xf numFmtId="4" fontId="5" fillId="4" borderId="6" xfId="0" applyNumberFormat="1" applyFont="1" applyFill="1" applyBorder="1">
      <alignment vertical="center"/>
    </xf>
    <xf numFmtId="177" fontId="5" fillId="4" borderId="2" xfId="0" applyNumberFormat="1" applyFont="1" applyFill="1" applyBorder="1">
      <alignment vertical="center"/>
    </xf>
    <xf numFmtId="178" fontId="5" fillId="4" borderId="6" xfId="0" applyNumberFormat="1" applyFont="1" applyFill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0" xfId="0" applyFont="1" applyBorder="1" applyAlignment="1">
      <alignment vertical="center" wrapText="1"/>
    </xf>
    <xf numFmtId="4" fontId="5" fillId="2" borderId="0" xfId="0" applyNumberFormat="1" applyFont="1" applyFill="1" applyBorder="1">
      <alignment vertical="center"/>
    </xf>
    <xf numFmtId="177" fontId="5" fillId="2" borderId="0" xfId="0" applyNumberFormat="1" applyFont="1" applyFill="1" applyBorder="1">
      <alignment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3" fontId="5" fillId="0" borderId="0" xfId="0" applyNumberFormat="1" applyFont="1" applyBorder="1">
      <alignment vertical="center"/>
    </xf>
    <xf numFmtId="0" fontId="13" fillId="0" borderId="0" xfId="0" applyFont="1" applyBorder="1" applyAlignment="1">
      <alignment vertical="center" wrapText="1"/>
    </xf>
    <xf numFmtId="4" fontId="5" fillId="0" borderId="0" xfId="0" applyNumberFormat="1" applyFont="1" applyBorder="1">
      <alignment vertical="center"/>
    </xf>
    <xf numFmtId="4" fontId="5" fillId="3" borderId="0" xfId="0" applyNumberFormat="1" applyFont="1" applyFill="1" applyBorder="1">
      <alignment vertical="center"/>
    </xf>
    <xf numFmtId="0" fontId="5" fillId="3" borderId="0" xfId="0" applyFont="1" applyFill="1" applyBorder="1">
      <alignment vertical="center"/>
    </xf>
    <xf numFmtId="177" fontId="5" fillId="3" borderId="0" xfId="0" applyNumberFormat="1" applyFont="1" applyFill="1" applyBorder="1">
      <alignment vertical="center"/>
    </xf>
    <xf numFmtId="177" fontId="5" fillId="0" borderId="0" xfId="0" applyNumberFormat="1" applyFont="1" applyBorder="1">
      <alignment vertical="center"/>
    </xf>
    <xf numFmtId="0" fontId="5" fillId="3" borderId="0" xfId="0" applyFont="1" applyFill="1" applyBorder="1" applyAlignment="1">
      <alignment vertical="center" wrapText="1"/>
    </xf>
    <xf numFmtId="178" fontId="5" fillId="3" borderId="0" xfId="0" applyNumberFormat="1" applyFont="1" applyFill="1" applyBorder="1">
      <alignment vertical="center"/>
    </xf>
    <xf numFmtId="0" fontId="5" fillId="0" borderId="0" xfId="0" applyFont="1" applyBorder="1" applyAlignment="1">
      <alignment horizontal="center"/>
    </xf>
    <xf numFmtId="176" fontId="5" fillId="0" borderId="0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8" fontId="7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178" fontId="3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right" vertical="center"/>
    </xf>
    <xf numFmtId="176" fontId="3" fillId="0" borderId="3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2FB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tabSelected="1" view="pageBreakPreview" zoomScaleNormal="100" zoomScaleSheetLayoutView="100" workbookViewId="0">
      <selection activeCell="B4" sqref="B4:B5"/>
    </sheetView>
  </sheetViews>
  <sheetFormatPr defaultColWidth="9" defaultRowHeight="48" customHeight="1" x14ac:dyDescent="0.45"/>
  <cols>
    <col min="1" max="1" width="2.09765625" style="2" customWidth="1"/>
    <col min="2" max="2" width="7" style="2" bestFit="1" customWidth="1"/>
    <col min="3" max="3" width="24.59765625" style="2" customWidth="1"/>
    <col min="4" max="4" width="12.59765625" style="2" customWidth="1"/>
    <col min="5" max="5" width="18.59765625" style="2" customWidth="1"/>
    <col min="6" max="18" width="11.09765625" style="2" customWidth="1"/>
    <col min="19" max="19" width="12.59765625" style="2" customWidth="1"/>
    <col min="20" max="16384" width="9" style="2"/>
  </cols>
  <sheetData>
    <row r="1" spans="1:19" ht="25.8" customHeight="1" x14ac:dyDescent="0.45">
      <c r="A1" s="19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 t="s">
        <v>55</v>
      </c>
      <c r="Q1" s="19"/>
      <c r="R1" s="19"/>
      <c r="S1" s="19"/>
    </row>
    <row r="2" spans="1:19" ht="48" customHeight="1" x14ac:dyDescent="0.4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48" customHeight="1" x14ac:dyDescent="0.45">
      <c r="A3" s="41"/>
      <c r="B3" s="86" t="s">
        <v>58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1:19" ht="48" customHeight="1" x14ac:dyDescent="0.45">
      <c r="B4" s="77" t="s">
        <v>0</v>
      </c>
      <c r="C4" s="77" t="s">
        <v>17</v>
      </c>
      <c r="D4" s="77"/>
      <c r="E4" s="77" t="s">
        <v>20</v>
      </c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</row>
    <row r="5" spans="1:19" ht="48" customHeight="1" thickBot="1" x14ac:dyDescent="0.5">
      <c r="B5" s="77"/>
      <c r="C5" s="77"/>
      <c r="D5" s="69"/>
      <c r="E5" s="3" t="s">
        <v>2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3" t="s">
        <v>4</v>
      </c>
    </row>
    <row r="6" spans="1:19" ht="48" customHeight="1" thickBot="1" x14ac:dyDescent="0.5">
      <c r="B6" s="78" t="s">
        <v>46</v>
      </c>
      <c r="C6" s="5" t="s">
        <v>1</v>
      </c>
      <c r="D6" s="30"/>
      <c r="E6" s="6" t="s">
        <v>15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7"/>
      <c r="S6" s="8"/>
    </row>
    <row r="7" spans="1:19" ht="48" customHeight="1" x14ac:dyDescent="0.45">
      <c r="B7" s="79"/>
      <c r="C7" s="9" t="s">
        <v>13</v>
      </c>
      <c r="D7" s="10">
        <v>725</v>
      </c>
      <c r="E7" s="11" t="s">
        <v>16</v>
      </c>
      <c r="F7" s="12">
        <v>167475</v>
      </c>
      <c r="G7" s="12">
        <v>167475</v>
      </c>
      <c r="H7" s="13">
        <v>167475</v>
      </c>
      <c r="I7" s="13">
        <v>168635</v>
      </c>
      <c r="J7" s="13">
        <v>168635</v>
      </c>
      <c r="K7" s="13">
        <v>168635</v>
      </c>
      <c r="L7" s="13">
        <v>167475</v>
      </c>
      <c r="M7" s="13">
        <v>167475</v>
      </c>
      <c r="N7" s="13">
        <v>167475</v>
      </c>
      <c r="O7" s="13">
        <v>167475</v>
      </c>
      <c r="P7" s="13">
        <v>167475</v>
      </c>
      <c r="Q7" s="13">
        <v>167475</v>
      </c>
      <c r="R7" s="14">
        <f>SUM(F7:Q7)</f>
        <v>2013180</v>
      </c>
      <c r="S7" s="8"/>
    </row>
    <row r="8" spans="1:19" ht="48" customHeight="1" x14ac:dyDescent="0.45">
      <c r="B8" s="79"/>
      <c r="C8" s="15" t="s">
        <v>39</v>
      </c>
      <c r="D8" s="43">
        <f>D6*D7*0.85*12</f>
        <v>0</v>
      </c>
      <c r="E8" s="26" t="s">
        <v>14</v>
      </c>
      <c r="F8" s="44">
        <f>F6*F7</f>
        <v>0</v>
      </c>
      <c r="G8" s="44">
        <f t="shared" ref="G8:Q8" si="0">G6*G7</f>
        <v>0</v>
      </c>
      <c r="H8" s="44">
        <f t="shared" si="0"/>
        <v>0</v>
      </c>
      <c r="I8" s="44">
        <f t="shared" si="0"/>
        <v>0</v>
      </c>
      <c r="J8" s="44">
        <f t="shared" si="0"/>
        <v>0</v>
      </c>
      <c r="K8" s="44">
        <f t="shared" si="0"/>
        <v>0</v>
      </c>
      <c r="L8" s="44">
        <f t="shared" si="0"/>
        <v>0</v>
      </c>
      <c r="M8" s="44">
        <f t="shared" si="0"/>
        <v>0</v>
      </c>
      <c r="N8" s="44">
        <f t="shared" si="0"/>
        <v>0</v>
      </c>
      <c r="O8" s="44">
        <f t="shared" si="0"/>
        <v>0</v>
      </c>
      <c r="P8" s="44">
        <f t="shared" si="0"/>
        <v>0</v>
      </c>
      <c r="Q8" s="44">
        <f t="shared" si="0"/>
        <v>0</v>
      </c>
      <c r="R8" s="17">
        <f>SUM(F8:Q8)</f>
        <v>0</v>
      </c>
      <c r="S8" s="8"/>
    </row>
    <row r="9" spans="1:19" ht="48" customHeight="1" x14ac:dyDescent="0.15">
      <c r="B9" s="79"/>
      <c r="C9" s="32" t="s">
        <v>37</v>
      </c>
      <c r="D9" s="48"/>
      <c r="E9" s="46" t="s">
        <v>38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42"/>
      <c r="S9" s="16" t="s">
        <v>3</v>
      </c>
    </row>
    <row r="10" spans="1:19" ht="48" customHeight="1" x14ac:dyDescent="0.45">
      <c r="B10" s="79"/>
      <c r="C10" s="11" t="s">
        <v>18</v>
      </c>
      <c r="D10" s="49"/>
      <c r="E10" s="45" t="s">
        <v>19</v>
      </c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48">
        <f>SUM(F10:Q10)</f>
        <v>0</v>
      </c>
      <c r="S10" s="40">
        <f>D8-D10+R8-R10</f>
        <v>0</v>
      </c>
    </row>
    <row r="11" spans="1:19" ht="37.799999999999997" customHeight="1" x14ac:dyDescent="0.45">
      <c r="B11" s="25"/>
      <c r="C11" s="26"/>
      <c r="D11" s="21"/>
      <c r="E11" s="26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1"/>
      <c r="S11" s="23"/>
    </row>
    <row r="12" spans="1:19" ht="48" customHeight="1" x14ac:dyDescent="0.45">
      <c r="B12" s="69" t="s">
        <v>33</v>
      </c>
      <c r="C12" s="71" t="s">
        <v>45</v>
      </c>
      <c r="D12" s="72"/>
      <c r="E12" s="77" t="s">
        <v>20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20"/>
    </row>
    <row r="13" spans="1:19" ht="48" customHeight="1" thickBot="1" x14ac:dyDescent="0.5">
      <c r="B13" s="70"/>
      <c r="C13" s="73"/>
      <c r="D13" s="74"/>
      <c r="E13" s="3" t="s">
        <v>2</v>
      </c>
      <c r="F13" s="4" t="s">
        <v>21</v>
      </c>
      <c r="G13" s="4" t="s">
        <v>22</v>
      </c>
      <c r="H13" s="4" t="s">
        <v>23</v>
      </c>
      <c r="I13" s="4" t="s">
        <v>24</v>
      </c>
      <c r="J13" s="4" t="s">
        <v>25</v>
      </c>
      <c r="K13" s="4" t="s">
        <v>26</v>
      </c>
      <c r="L13" s="4" t="s">
        <v>27</v>
      </c>
      <c r="M13" s="4" t="s">
        <v>28</v>
      </c>
      <c r="N13" s="4" t="s">
        <v>29</v>
      </c>
      <c r="O13" s="4" t="s">
        <v>30</v>
      </c>
      <c r="P13" s="4" t="s">
        <v>31</v>
      </c>
      <c r="Q13" s="4" t="s">
        <v>32</v>
      </c>
      <c r="R13" s="3" t="s">
        <v>4</v>
      </c>
      <c r="S13" s="20"/>
    </row>
    <row r="14" spans="1:19" ht="48" customHeight="1" thickBot="1" x14ac:dyDescent="0.5">
      <c r="B14" s="84" t="s">
        <v>47</v>
      </c>
      <c r="C14" s="15" t="s">
        <v>1</v>
      </c>
      <c r="D14" s="30"/>
      <c r="E14" s="24" t="s">
        <v>15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27"/>
      <c r="S14" s="8"/>
    </row>
    <row r="15" spans="1:19" ht="48" customHeight="1" x14ac:dyDescent="0.45">
      <c r="B15" s="85"/>
      <c r="C15" s="9" t="s">
        <v>13</v>
      </c>
      <c r="D15" s="10">
        <v>243</v>
      </c>
      <c r="E15" s="11" t="s">
        <v>16</v>
      </c>
      <c r="F15" s="12">
        <v>22581</v>
      </c>
      <c r="G15" s="12">
        <v>6451</v>
      </c>
      <c r="H15" s="12">
        <v>6222</v>
      </c>
      <c r="I15" s="12">
        <v>6505</v>
      </c>
      <c r="J15" s="12">
        <v>6255</v>
      </c>
      <c r="K15" s="12">
        <v>6801</v>
      </c>
      <c r="L15" s="12">
        <v>8349</v>
      </c>
      <c r="M15" s="12">
        <v>10380</v>
      </c>
      <c r="N15" s="12">
        <v>13028</v>
      </c>
      <c r="O15" s="12">
        <v>18848</v>
      </c>
      <c r="P15" s="12">
        <v>21330</v>
      </c>
      <c r="Q15" s="12">
        <v>16241</v>
      </c>
      <c r="R15" s="14">
        <f>SUM(F15:Q15)</f>
        <v>142991</v>
      </c>
      <c r="S15" s="8"/>
    </row>
    <row r="16" spans="1:19" ht="48" customHeight="1" x14ac:dyDescent="0.45">
      <c r="B16" s="85"/>
      <c r="C16" s="47" t="s">
        <v>42</v>
      </c>
      <c r="D16" s="43">
        <f>D14*D15*0.85*12</f>
        <v>0</v>
      </c>
      <c r="E16" s="26" t="s">
        <v>14</v>
      </c>
      <c r="F16" s="44">
        <f>F14*F15</f>
        <v>0</v>
      </c>
      <c r="G16" s="44">
        <f t="shared" ref="G16" si="1">G14*G15</f>
        <v>0</v>
      </c>
      <c r="H16" s="44">
        <f t="shared" ref="H16" si="2">H14*H15</f>
        <v>0</v>
      </c>
      <c r="I16" s="44">
        <f t="shared" ref="I16" si="3">I14*I15</f>
        <v>0</v>
      </c>
      <c r="J16" s="44">
        <f t="shared" ref="J16" si="4">J14*J15</f>
        <v>0</v>
      </c>
      <c r="K16" s="44">
        <f t="shared" ref="K16" si="5">K14*K15</f>
        <v>0</v>
      </c>
      <c r="L16" s="44">
        <f t="shared" ref="L16" si="6">L14*L15</f>
        <v>0</v>
      </c>
      <c r="M16" s="44">
        <f t="shared" ref="M16" si="7">M14*M15</f>
        <v>0</v>
      </c>
      <c r="N16" s="44">
        <f t="shared" ref="N16" si="8">N14*N15</f>
        <v>0</v>
      </c>
      <c r="O16" s="44">
        <f t="shared" ref="O16" si="9">O14*O15</f>
        <v>0</v>
      </c>
      <c r="P16" s="44">
        <f t="shared" ref="P16" si="10">P14*P15</f>
        <v>0</v>
      </c>
      <c r="Q16" s="44">
        <f t="shared" ref="Q16" si="11">Q14*Q15</f>
        <v>0</v>
      </c>
      <c r="R16" s="17">
        <f>SUM(F16:Q16)</f>
        <v>0</v>
      </c>
      <c r="S16" s="8"/>
    </row>
    <row r="17" spans="2:37" ht="48" customHeight="1" x14ac:dyDescent="0.15">
      <c r="B17" s="85"/>
      <c r="C17" s="32" t="s">
        <v>37</v>
      </c>
      <c r="D17" s="48"/>
      <c r="E17" s="46" t="s">
        <v>38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42"/>
      <c r="S17" s="16" t="s">
        <v>34</v>
      </c>
    </row>
    <row r="18" spans="2:37" ht="48" customHeight="1" x14ac:dyDescent="0.45">
      <c r="B18" s="78"/>
      <c r="C18" s="11" t="s">
        <v>18</v>
      </c>
      <c r="D18" s="49"/>
      <c r="E18" s="45" t="s">
        <v>19</v>
      </c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48">
        <f>SUM(F18:Q18)</f>
        <v>0</v>
      </c>
      <c r="S18" s="18">
        <f>D16-D18+R16-R18</f>
        <v>0</v>
      </c>
    </row>
    <row r="19" spans="2:37" ht="48" customHeight="1" x14ac:dyDescent="0.45">
      <c r="B19" s="34"/>
      <c r="C19" s="35"/>
      <c r="D19" s="36"/>
      <c r="E19" s="35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6"/>
      <c r="S19" s="20"/>
    </row>
    <row r="20" spans="2:37" ht="48" customHeight="1" x14ac:dyDescent="0.45">
      <c r="B20" s="77" t="s">
        <v>0</v>
      </c>
      <c r="C20" s="77" t="s">
        <v>17</v>
      </c>
      <c r="D20" s="77"/>
      <c r="E20" s="77" t="s">
        <v>20</v>
      </c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</row>
    <row r="21" spans="2:37" ht="48" customHeight="1" thickBot="1" x14ac:dyDescent="0.5">
      <c r="B21" s="77"/>
      <c r="C21" s="77"/>
      <c r="D21" s="69"/>
      <c r="E21" s="3" t="s">
        <v>2</v>
      </c>
      <c r="F21" s="4" t="s">
        <v>21</v>
      </c>
      <c r="G21" s="4" t="s">
        <v>22</v>
      </c>
      <c r="H21" s="4" t="s">
        <v>23</v>
      </c>
      <c r="I21" s="4" t="s">
        <v>24</v>
      </c>
      <c r="J21" s="4" t="s">
        <v>25</v>
      </c>
      <c r="K21" s="4" t="s">
        <v>26</v>
      </c>
      <c r="L21" s="4" t="s">
        <v>27</v>
      </c>
      <c r="M21" s="4" t="s">
        <v>28</v>
      </c>
      <c r="N21" s="4" t="s">
        <v>29</v>
      </c>
      <c r="O21" s="4" t="s">
        <v>30</v>
      </c>
      <c r="P21" s="4" t="s">
        <v>31</v>
      </c>
      <c r="Q21" s="4" t="s">
        <v>32</v>
      </c>
      <c r="R21" s="3" t="s">
        <v>4</v>
      </c>
    </row>
    <row r="22" spans="2:37" ht="48" customHeight="1" thickBot="1" x14ac:dyDescent="0.5">
      <c r="B22" s="78" t="s">
        <v>49</v>
      </c>
      <c r="C22" s="5" t="s">
        <v>1</v>
      </c>
      <c r="D22" s="30"/>
      <c r="E22" s="6" t="s">
        <v>15</v>
      </c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7"/>
      <c r="S22" s="8"/>
      <c r="T22" s="88"/>
      <c r="U22" s="53"/>
      <c r="V22" s="54"/>
      <c r="W22" s="53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6"/>
      <c r="AK22" s="8"/>
    </row>
    <row r="23" spans="2:37" ht="48" customHeight="1" x14ac:dyDescent="0.45">
      <c r="B23" s="79"/>
      <c r="C23" s="9" t="s">
        <v>13</v>
      </c>
      <c r="D23" s="10">
        <v>216</v>
      </c>
      <c r="E23" s="11" t="s">
        <v>16</v>
      </c>
      <c r="F23" s="12">
        <v>51329</v>
      </c>
      <c r="G23" s="12">
        <v>57047</v>
      </c>
      <c r="H23" s="13">
        <v>73701</v>
      </c>
      <c r="I23" s="13">
        <v>89609</v>
      </c>
      <c r="J23" s="13">
        <v>94914</v>
      </c>
      <c r="K23" s="13">
        <v>90093</v>
      </c>
      <c r="L23" s="13">
        <v>57261</v>
      </c>
      <c r="M23" s="13">
        <v>72199</v>
      </c>
      <c r="N23" s="13">
        <v>76355</v>
      </c>
      <c r="O23" s="13">
        <v>74929</v>
      </c>
      <c r="P23" s="13">
        <v>68522</v>
      </c>
      <c r="Q23" s="13">
        <v>74452</v>
      </c>
      <c r="R23" s="14">
        <f>SUM(F23:Q23)</f>
        <v>880411</v>
      </c>
      <c r="S23" s="8"/>
      <c r="T23" s="89"/>
      <c r="U23" s="56"/>
      <c r="V23" s="57"/>
      <c r="W23" s="53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8"/>
    </row>
    <row r="24" spans="2:37" ht="48" customHeight="1" x14ac:dyDescent="0.45">
      <c r="B24" s="79"/>
      <c r="C24" s="47" t="s">
        <v>42</v>
      </c>
      <c r="D24" s="43">
        <f>D22*D23*0.85*12</f>
        <v>0</v>
      </c>
      <c r="E24" s="26" t="s">
        <v>14</v>
      </c>
      <c r="F24" s="44">
        <f>F22*F23</f>
        <v>0</v>
      </c>
      <c r="G24" s="44">
        <f t="shared" ref="G24:Q24" si="12">G22*G23</f>
        <v>0</v>
      </c>
      <c r="H24" s="44">
        <f t="shared" si="12"/>
        <v>0</v>
      </c>
      <c r="I24" s="44">
        <f t="shared" si="12"/>
        <v>0</v>
      </c>
      <c r="J24" s="44">
        <f t="shared" si="12"/>
        <v>0</v>
      </c>
      <c r="K24" s="44">
        <f t="shared" si="12"/>
        <v>0</v>
      </c>
      <c r="L24" s="44">
        <f t="shared" si="12"/>
        <v>0</v>
      </c>
      <c r="M24" s="44">
        <f t="shared" si="12"/>
        <v>0</v>
      </c>
      <c r="N24" s="44">
        <f t="shared" si="12"/>
        <v>0</v>
      </c>
      <c r="O24" s="44">
        <f t="shared" si="12"/>
        <v>0</v>
      </c>
      <c r="P24" s="44">
        <f t="shared" si="12"/>
        <v>0</v>
      </c>
      <c r="Q24" s="44">
        <f t="shared" si="12"/>
        <v>0</v>
      </c>
      <c r="R24" s="17">
        <f>SUM(F24:Q24)</f>
        <v>0</v>
      </c>
      <c r="S24" s="8"/>
      <c r="T24" s="89"/>
      <c r="U24" s="59"/>
      <c r="V24" s="60"/>
      <c r="W24" s="53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8"/>
    </row>
    <row r="25" spans="2:37" ht="48" customHeight="1" x14ac:dyDescent="0.15">
      <c r="B25" s="79"/>
      <c r="C25" s="32" t="s">
        <v>37</v>
      </c>
      <c r="D25" s="48"/>
      <c r="E25" s="46" t="s">
        <v>38</v>
      </c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42"/>
      <c r="S25" s="16" t="s">
        <v>3</v>
      </c>
      <c r="T25" s="89"/>
      <c r="U25" s="56"/>
      <c r="V25" s="61"/>
      <c r="W25" s="62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4"/>
      <c r="AK25" s="16" t="s">
        <v>3</v>
      </c>
    </row>
    <row r="26" spans="2:37" ht="48" customHeight="1" x14ac:dyDescent="0.45">
      <c r="B26" s="79"/>
      <c r="C26" s="11" t="s">
        <v>18</v>
      </c>
      <c r="D26" s="49"/>
      <c r="E26" s="45" t="s">
        <v>19</v>
      </c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48">
        <f>SUM(F26:Q26)</f>
        <v>0</v>
      </c>
      <c r="S26" s="52">
        <f>D24-D26+R24-R26</f>
        <v>0</v>
      </c>
      <c r="T26" s="89"/>
      <c r="U26" s="53"/>
      <c r="V26" s="61"/>
      <c r="W26" s="65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0"/>
      <c r="AK26" s="18">
        <f>V24-V26+AJ24-AJ26</f>
        <v>0</v>
      </c>
    </row>
    <row r="27" spans="2:37" ht="48" customHeight="1" x14ac:dyDescent="0.45">
      <c r="B27" s="34"/>
      <c r="C27" s="35"/>
      <c r="D27" s="36"/>
      <c r="E27" s="35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6"/>
      <c r="S27" s="20"/>
    </row>
    <row r="28" spans="2:37" ht="48" customHeight="1" x14ac:dyDescent="0.45">
      <c r="B28" s="77" t="s">
        <v>0</v>
      </c>
      <c r="C28" s="77" t="s">
        <v>17</v>
      </c>
      <c r="D28" s="77"/>
      <c r="E28" s="77" t="s">
        <v>20</v>
      </c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</row>
    <row r="29" spans="2:37" ht="48" customHeight="1" thickBot="1" x14ac:dyDescent="0.5">
      <c r="B29" s="77"/>
      <c r="C29" s="77"/>
      <c r="D29" s="69"/>
      <c r="E29" s="3" t="s">
        <v>2</v>
      </c>
      <c r="F29" s="4" t="s">
        <v>21</v>
      </c>
      <c r="G29" s="4" t="s">
        <v>22</v>
      </c>
      <c r="H29" s="4" t="s">
        <v>23</v>
      </c>
      <c r="I29" s="4" t="s">
        <v>24</v>
      </c>
      <c r="J29" s="4" t="s">
        <v>25</v>
      </c>
      <c r="K29" s="4" t="s">
        <v>26</v>
      </c>
      <c r="L29" s="4" t="s">
        <v>27</v>
      </c>
      <c r="M29" s="4" t="s">
        <v>28</v>
      </c>
      <c r="N29" s="4" t="s">
        <v>29</v>
      </c>
      <c r="O29" s="4" t="s">
        <v>30</v>
      </c>
      <c r="P29" s="4" t="s">
        <v>31</v>
      </c>
      <c r="Q29" s="4" t="s">
        <v>32</v>
      </c>
      <c r="R29" s="3" t="s">
        <v>4</v>
      </c>
    </row>
    <row r="30" spans="2:37" ht="48" customHeight="1" thickBot="1" x14ac:dyDescent="0.5">
      <c r="B30" s="78" t="s">
        <v>50</v>
      </c>
      <c r="C30" s="5" t="s">
        <v>1</v>
      </c>
      <c r="D30" s="30"/>
      <c r="E30" s="6" t="s">
        <v>15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7"/>
      <c r="S30" s="8"/>
      <c r="T30" s="88"/>
      <c r="U30" s="53"/>
      <c r="V30" s="54"/>
      <c r="W30" s="53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6"/>
      <c r="AK30" s="56"/>
    </row>
    <row r="31" spans="2:37" ht="48" customHeight="1" x14ac:dyDescent="0.45">
      <c r="B31" s="79"/>
      <c r="C31" s="9" t="s">
        <v>13</v>
      </c>
      <c r="D31" s="10">
        <v>100</v>
      </c>
      <c r="E31" s="11" t="s">
        <v>16</v>
      </c>
      <c r="F31" s="12">
        <v>17615</v>
      </c>
      <c r="G31" s="12">
        <v>5643</v>
      </c>
      <c r="H31" s="13">
        <v>5281</v>
      </c>
      <c r="I31" s="13">
        <v>8577</v>
      </c>
      <c r="J31" s="13">
        <v>11205</v>
      </c>
      <c r="K31" s="13">
        <v>9937</v>
      </c>
      <c r="L31" s="13">
        <v>11417</v>
      </c>
      <c r="M31" s="13">
        <v>7107</v>
      </c>
      <c r="N31" s="13">
        <v>12356</v>
      </c>
      <c r="O31" s="13">
        <v>17784</v>
      </c>
      <c r="P31" s="13">
        <v>23442</v>
      </c>
      <c r="Q31" s="13">
        <v>19544</v>
      </c>
      <c r="R31" s="14">
        <f>SUM(F31:Q31)</f>
        <v>149908</v>
      </c>
      <c r="S31" s="8"/>
      <c r="T31" s="89"/>
      <c r="U31" s="56"/>
      <c r="V31" s="57"/>
      <c r="W31" s="53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6"/>
    </row>
    <row r="32" spans="2:37" ht="48" customHeight="1" x14ac:dyDescent="0.45">
      <c r="B32" s="79"/>
      <c r="C32" s="47" t="s">
        <v>42</v>
      </c>
      <c r="D32" s="43">
        <f>D30*D31*0.85*12</f>
        <v>0</v>
      </c>
      <c r="E32" s="26" t="s">
        <v>14</v>
      </c>
      <c r="F32" s="44">
        <f>F30*F31</f>
        <v>0</v>
      </c>
      <c r="G32" s="44">
        <f t="shared" ref="G32:Q32" si="13">G30*G31</f>
        <v>0</v>
      </c>
      <c r="H32" s="44">
        <f t="shared" si="13"/>
        <v>0</v>
      </c>
      <c r="I32" s="44">
        <f t="shared" si="13"/>
        <v>0</v>
      </c>
      <c r="J32" s="44">
        <f t="shared" si="13"/>
        <v>0</v>
      </c>
      <c r="K32" s="44">
        <f t="shared" si="13"/>
        <v>0</v>
      </c>
      <c r="L32" s="44">
        <f t="shared" si="13"/>
        <v>0</v>
      </c>
      <c r="M32" s="44">
        <f t="shared" si="13"/>
        <v>0</v>
      </c>
      <c r="N32" s="44">
        <f t="shared" si="13"/>
        <v>0</v>
      </c>
      <c r="O32" s="44">
        <f t="shared" si="13"/>
        <v>0</v>
      </c>
      <c r="P32" s="44">
        <f t="shared" si="13"/>
        <v>0</v>
      </c>
      <c r="Q32" s="44">
        <f t="shared" si="13"/>
        <v>0</v>
      </c>
      <c r="R32" s="17">
        <f>SUM(F32:Q32)</f>
        <v>0</v>
      </c>
      <c r="S32" s="8"/>
      <c r="T32" s="89"/>
      <c r="U32" s="59"/>
      <c r="V32" s="60"/>
      <c r="W32" s="53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56"/>
    </row>
    <row r="33" spans="2:37" ht="48" customHeight="1" x14ac:dyDescent="0.15">
      <c r="B33" s="79"/>
      <c r="C33" s="32" t="s">
        <v>37</v>
      </c>
      <c r="D33" s="48"/>
      <c r="E33" s="46" t="s">
        <v>38</v>
      </c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42"/>
      <c r="S33" s="16" t="s">
        <v>3</v>
      </c>
      <c r="T33" s="89"/>
      <c r="U33" s="56"/>
      <c r="V33" s="61"/>
      <c r="W33" s="62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4"/>
      <c r="AK33" s="67"/>
    </row>
    <row r="34" spans="2:37" ht="48" customHeight="1" x14ac:dyDescent="0.45">
      <c r="B34" s="79"/>
      <c r="C34" s="11" t="s">
        <v>18</v>
      </c>
      <c r="D34" s="49"/>
      <c r="E34" s="45" t="s">
        <v>19</v>
      </c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48">
        <f>SUM(F34:Q34)</f>
        <v>0</v>
      </c>
      <c r="S34" s="52">
        <f>D32-D34+R32-R34</f>
        <v>0</v>
      </c>
      <c r="T34" s="89"/>
      <c r="U34" s="53"/>
      <c r="V34" s="61"/>
      <c r="W34" s="65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0"/>
      <c r="AK34" s="68"/>
    </row>
    <row r="35" spans="2:37" ht="48" customHeight="1" x14ac:dyDescent="0.45">
      <c r="B35" s="34"/>
      <c r="C35" s="35"/>
      <c r="D35" s="36"/>
      <c r="E35" s="35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6"/>
      <c r="S35" s="20"/>
    </row>
    <row r="36" spans="2:37" ht="48" customHeight="1" x14ac:dyDescent="0.45">
      <c r="B36" s="77" t="s">
        <v>0</v>
      </c>
      <c r="C36" s="77" t="s">
        <v>17</v>
      </c>
      <c r="D36" s="77"/>
      <c r="E36" s="77" t="s">
        <v>20</v>
      </c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</row>
    <row r="37" spans="2:37" ht="48" customHeight="1" thickBot="1" x14ac:dyDescent="0.5">
      <c r="B37" s="77"/>
      <c r="C37" s="77"/>
      <c r="D37" s="69"/>
      <c r="E37" s="3" t="s">
        <v>2</v>
      </c>
      <c r="F37" s="4" t="s">
        <v>21</v>
      </c>
      <c r="G37" s="4" t="s">
        <v>22</v>
      </c>
      <c r="H37" s="4" t="s">
        <v>23</v>
      </c>
      <c r="I37" s="4" t="s">
        <v>24</v>
      </c>
      <c r="J37" s="4" t="s">
        <v>25</v>
      </c>
      <c r="K37" s="4" t="s">
        <v>26</v>
      </c>
      <c r="L37" s="4" t="s">
        <v>27</v>
      </c>
      <c r="M37" s="4" t="s">
        <v>28</v>
      </c>
      <c r="N37" s="4" t="s">
        <v>29</v>
      </c>
      <c r="O37" s="4" t="s">
        <v>30</v>
      </c>
      <c r="P37" s="4" t="s">
        <v>31</v>
      </c>
      <c r="Q37" s="4" t="s">
        <v>32</v>
      </c>
      <c r="R37" s="3" t="s">
        <v>4</v>
      </c>
    </row>
    <row r="38" spans="2:37" ht="48" customHeight="1" thickBot="1" x14ac:dyDescent="0.5">
      <c r="B38" s="78" t="s">
        <v>56</v>
      </c>
      <c r="C38" s="5" t="s">
        <v>1</v>
      </c>
      <c r="D38" s="30"/>
      <c r="E38" s="6" t="s">
        <v>15</v>
      </c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7"/>
      <c r="S38" s="8"/>
    </row>
    <row r="39" spans="2:37" ht="48" customHeight="1" x14ac:dyDescent="0.45">
      <c r="B39" s="79"/>
      <c r="C39" s="9" t="s">
        <v>13</v>
      </c>
      <c r="D39" s="10">
        <v>89</v>
      </c>
      <c r="E39" s="11" t="s">
        <v>16</v>
      </c>
      <c r="F39" s="12">
        <v>17087</v>
      </c>
      <c r="G39" s="12">
        <v>10859</v>
      </c>
      <c r="H39" s="13">
        <v>10852</v>
      </c>
      <c r="I39" s="13">
        <v>10891</v>
      </c>
      <c r="J39" s="13">
        <v>13736</v>
      </c>
      <c r="K39" s="13">
        <v>11571</v>
      </c>
      <c r="L39" s="13">
        <v>14693</v>
      </c>
      <c r="M39" s="13">
        <v>10330</v>
      </c>
      <c r="N39" s="13">
        <v>12725</v>
      </c>
      <c r="O39" s="13">
        <v>16434</v>
      </c>
      <c r="P39" s="13">
        <v>19309</v>
      </c>
      <c r="Q39" s="13">
        <v>18340</v>
      </c>
      <c r="R39" s="14">
        <f>SUM(F39:Q39)</f>
        <v>166827</v>
      </c>
      <c r="S39" s="8"/>
    </row>
    <row r="40" spans="2:37" ht="48" customHeight="1" x14ac:dyDescent="0.45">
      <c r="B40" s="79"/>
      <c r="C40" s="47" t="s">
        <v>42</v>
      </c>
      <c r="D40" s="43">
        <f>D38*D39*0.85*12</f>
        <v>0</v>
      </c>
      <c r="E40" s="26" t="s">
        <v>14</v>
      </c>
      <c r="F40" s="44">
        <f>F38*F39</f>
        <v>0</v>
      </c>
      <c r="G40" s="44">
        <f t="shared" ref="G40:Q40" si="14">G38*G39</f>
        <v>0</v>
      </c>
      <c r="H40" s="44">
        <f t="shared" si="14"/>
        <v>0</v>
      </c>
      <c r="I40" s="44">
        <f t="shared" si="14"/>
        <v>0</v>
      </c>
      <c r="J40" s="44">
        <f t="shared" si="14"/>
        <v>0</v>
      </c>
      <c r="K40" s="44">
        <f t="shared" si="14"/>
        <v>0</v>
      </c>
      <c r="L40" s="44">
        <f t="shared" si="14"/>
        <v>0</v>
      </c>
      <c r="M40" s="44">
        <f t="shared" si="14"/>
        <v>0</v>
      </c>
      <c r="N40" s="44">
        <f t="shared" si="14"/>
        <v>0</v>
      </c>
      <c r="O40" s="44">
        <f t="shared" si="14"/>
        <v>0</v>
      </c>
      <c r="P40" s="44">
        <f t="shared" si="14"/>
        <v>0</v>
      </c>
      <c r="Q40" s="44">
        <f t="shared" si="14"/>
        <v>0</v>
      </c>
      <c r="R40" s="17">
        <f>SUM(F40:Q40)</f>
        <v>0</v>
      </c>
      <c r="S40" s="8"/>
    </row>
    <row r="41" spans="2:37" ht="48" customHeight="1" x14ac:dyDescent="0.15">
      <c r="B41" s="79"/>
      <c r="C41" s="32" t="s">
        <v>37</v>
      </c>
      <c r="D41" s="48"/>
      <c r="E41" s="46" t="s">
        <v>38</v>
      </c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42"/>
      <c r="S41" s="16" t="s">
        <v>3</v>
      </c>
    </row>
    <row r="42" spans="2:37" ht="48" customHeight="1" x14ac:dyDescent="0.45">
      <c r="B42" s="79"/>
      <c r="C42" s="11" t="s">
        <v>18</v>
      </c>
      <c r="D42" s="49"/>
      <c r="E42" s="45" t="s">
        <v>19</v>
      </c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48">
        <f>SUM(F42:Q42)</f>
        <v>0</v>
      </c>
      <c r="S42" s="18">
        <f>D40-D42+R40-R42</f>
        <v>0</v>
      </c>
    </row>
    <row r="43" spans="2:37" ht="48" customHeight="1" x14ac:dyDescent="0.45">
      <c r="B43" s="34"/>
      <c r="C43" s="35"/>
      <c r="D43" s="36"/>
      <c r="E43" s="35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6"/>
      <c r="S43" s="20"/>
    </row>
    <row r="44" spans="2:37" ht="48" customHeight="1" x14ac:dyDescent="0.45">
      <c r="B44" s="77" t="s">
        <v>0</v>
      </c>
      <c r="C44" s="77" t="s">
        <v>17</v>
      </c>
      <c r="D44" s="77"/>
      <c r="E44" s="77" t="s">
        <v>20</v>
      </c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</row>
    <row r="45" spans="2:37" ht="48" customHeight="1" thickBot="1" x14ac:dyDescent="0.5">
      <c r="B45" s="77"/>
      <c r="C45" s="77"/>
      <c r="D45" s="69"/>
      <c r="E45" s="3" t="s">
        <v>2</v>
      </c>
      <c r="F45" s="4" t="s">
        <v>21</v>
      </c>
      <c r="G45" s="4" t="s">
        <v>22</v>
      </c>
      <c r="H45" s="4" t="s">
        <v>23</v>
      </c>
      <c r="I45" s="4" t="s">
        <v>24</v>
      </c>
      <c r="J45" s="4" t="s">
        <v>25</v>
      </c>
      <c r="K45" s="4" t="s">
        <v>26</v>
      </c>
      <c r="L45" s="4" t="s">
        <v>27</v>
      </c>
      <c r="M45" s="4" t="s">
        <v>28</v>
      </c>
      <c r="N45" s="4" t="s">
        <v>29</v>
      </c>
      <c r="O45" s="4" t="s">
        <v>30</v>
      </c>
      <c r="P45" s="4" t="s">
        <v>31</v>
      </c>
      <c r="Q45" s="4" t="s">
        <v>32</v>
      </c>
      <c r="R45" s="3" t="s">
        <v>4</v>
      </c>
    </row>
    <row r="46" spans="2:37" ht="48" customHeight="1" thickBot="1" x14ac:dyDescent="0.5">
      <c r="B46" s="78" t="s">
        <v>51</v>
      </c>
      <c r="C46" s="5" t="s">
        <v>1</v>
      </c>
      <c r="D46" s="30"/>
      <c r="E46" s="6" t="s">
        <v>15</v>
      </c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7"/>
      <c r="S46" s="8"/>
    </row>
    <row r="47" spans="2:37" ht="48" customHeight="1" x14ac:dyDescent="0.45">
      <c r="B47" s="79"/>
      <c r="C47" s="9" t="s">
        <v>13</v>
      </c>
      <c r="D47" s="10">
        <v>76</v>
      </c>
      <c r="E47" s="11" t="s">
        <v>16</v>
      </c>
      <c r="F47" s="12">
        <v>12877</v>
      </c>
      <c r="G47" s="12">
        <v>7976</v>
      </c>
      <c r="H47" s="13">
        <v>8124</v>
      </c>
      <c r="I47" s="13">
        <v>11667</v>
      </c>
      <c r="J47" s="13">
        <v>11448</v>
      </c>
      <c r="K47" s="13">
        <v>11672</v>
      </c>
      <c r="L47" s="13">
        <v>8469</v>
      </c>
      <c r="M47" s="13">
        <v>8591</v>
      </c>
      <c r="N47" s="13">
        <v>12545</v>
      </c>
      <c r="O47" s="13">
        <v>15112</v>
      </c>
      <c r="P47" s="13">
        <v>21737</v>
      </c>
      <c r="Q47" s="13">
        <v>17573</v>
      </c>
      <c r="R47" s="14">
        <f>SUM(F47:Q47)</f>
        <v>147791</v>
      </c>
      <c r="S47" s="8"/>
    </row>
    <row r="48" spans="2:37" ht="48" customHeight="1" x14ac:dyDescent="0.45">
      <c r="B48" s="79"/>
      <c r="C48" s="47" t="s">
        <v>42</v>
      </c>
      <c r="D48" s="43">
        <f>D46*D47*0.85*12</f>
        <v>0</v>
      </c>
      <c r="E48" s="26" t="s">
        <v>14</v>
      </c>
      <c r="F48" s="44">
        <f>F46*F47</f>
        <v>0</v>
      </c>
      <c r="G48" s="44">
        <f t="shared" ref="G48:Q48" si="15">G46*G47</f>
        <v>0</v>
      </c>
      <c r="H48" s="44">
        <f t="shared" si="15"/>
        <v>0</v>
      </c>
      <c r="I48" s="44">
        <f t="shared" si="15"/>
        <v>0</v>
      </c>
      <c r="J48" s="44">
        <f t="shared" si="15"/>
        <v>0</v>
      </c>
      <c r="K48" s="44">
        <f t="shared" si="15"/>
        <v>0</v>
      </c>
      <c r="L48" s="44">
        <f t="shared" si="15"/>
        <v>0</v>
      </c>
      <c r="M48" s="44">
        <f t="shared" si="15"/>
        <v>0</v>
      </c>
      <c r="N48" s="44">
        <f t="shared" si="15"/>
        <v>0</v>
      </c>
      <c r="O48" s="44">
        <f t="shared" si="15"/>
        <v>0</v>
      </c>
      <c r="P48" s="44">
        <f t="shared" si="15"/>
        <v>0</v>
      </c>
      <c r="Q48" s="44">
        <f t="shared" si="15"/>
        <v>0</v>
      </c>
      <c r="R48" s="17">
        <f>SUM(F48:Q48)</f>
        <v>0</v>
      </c>
      <c r="S48" s="8"/>
    </row>
    <row r="49" spans="2:37" ht="48" customHeight="1" x14ac:dyDescent="0.15">
      <c r="B49" s="79"/>
      <c r="C49" s="32" t="s">
        <v>37</v>
      </c>
      <c r="D49" s="48"/>
      <c r="E49" s="46" t="s">
        <v>38</v>
      </c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42"/>
      <c r="S49" s="16" t="s">
        <v>3</v>
      </c>
    </row>
    <row r="50" spans="2:37" ht="48" customHeight="1" x14ac:dyDescent="0.45">
      <c r="B50" s="79"/>
      <c r="C50" s="11" t="s">
        <v>18</v>
      </c>
      <c r="D50" s="49"/>
      <c r="E50" s="45" t="s">
        <v>19</v>
      </c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48">
        <f>SUM(F50:Q50)</f>
        <v>0</v>
      </c>
      <c r="S50" s="18">
        <f>D48-D50+R48-R50</f>
        <v>0</v>
      </c>
    </row>
    <row r="51" spans="2:37" ht="48" customHeight="1" x14ac:dyDescent="0.45">
      <c r="B51" s="34"/>
      <c r="C51" s="35"/>
      <c r="D51" s="36"/>
      <c r="E51" s="35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6"/>
      <c r="S51" s="20"/>
    </row>
    <row r="52" spans="2:37" ht="48" customHeight="1" x14ac:dyDescent="0.45">
      <c r="B52" s="77" t="s">
        <v>0</v>
      </c>
      <c r="C52" s="77" t="s">
        <v>17</v>
      </c>
      <c r="D52" s="77"/>
      <c r="E52" s="77" t="s">
        <v>20</v>
      </c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</row>
    <row r="53" spans="2:37" ht="48" customHeight="1" thickBot="1" x14ac:dyDescent="0.5">
      <c r="B53" s="77"/>
      <c r="C53" s="77"/>
      <c r="D53" s="69"/>
      <c r="E53" s="3" t="s">
        <v>2</v>
      </c>
      <c r="F53" s="4" t="s">
        <v>21</v>
      </c>
      <c r="G53" s="4" t="s">
        <v>22</v>
      </c>
      <c r="H53" s="4" t="s">
        <v>23</v>
      </c>
      <c r="I53" s="4" t="s">
        <v>24</v>
      </c>
      <c r="J53" s="4" t="s">
        <v>25</v>
      </c>
      <c r="K53" s="4" t="s">
        <v>26</v>
      </c>
      <c r="L53" s="4" t="s">
        <v>27</v>
      </c>
      <c r="M53" s="4" t="s">
        <v>28</v>
      </c>
      <c r="N53" s="4" t="s">
        <v>29</v>
      </c>
      <c r="O53" s="4" t="s">
        <v>30</v>
      </c>
      <c r="P53" s="4" t="s">
        <v>31</v>
      </c>
      <c r="Q53" s="4" t="s">
        <v>32</v>
      </c>
      <c r="R53" s="3" t="s">
        <v>4</v>
      </c>
    </row>
    <row r="54" spans="2:37" ht="48" customHeight="1" thickBot="1" x14ac:dyDescent="0.5">
      <c r="B54" s="78" t="s">
        <v>52</v>
      </c>
      <c r="C54" s="5" t="s">
        <v>1</v>
      </c>
      <c r="D54" s="30"/>
      <c r="E54" s="6" t="s">
        <v>15</v>
      </c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7"/>
      <c r="S54" s="8"/>
      <c r="T54" s="88"/>
      <c r="U54" s="53"/>
      <c r="V54" s="54"/>
      <c r="W54" s="53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6"/>
      <c r="AK54" s="56"/>
    </row>
    <row r="55" spans="2:37" ht="48" customHeight="1" x14ac:dyDescent="0.45">
      <c r="B55" s="79"/>
      <c r="C55" s="9" t="s">
        <v>13</v>
      </c>
      <c r="D55" s="10">
        <v>48</v>
      </c>
      <c r="E55" s="11" t="s">
        <v>16</v>
      </c>
      <c r="F55" s="12">
        <v>7954</v>
      </c>
      <c r="G55" s="12">
        <v>3690</v>
      </c>
      <c r="H55" s="13">
        <v>3299</v>
      </c>
      <c r="I55" s="13">
        <v>3029</v>
      </c>
      <c r="J55" s="13">
        <v>3275</v>
      </c>
      <c r="K55" s="13">
        <v>3457</v>
      </c>
      <c r="L55" s="13">
        <v>3321</v>
      </c>
      <c r="M55" s="13">
        <v>3648</v>
      </c>
      <c r="N55" s="13">
        <v>7233</v>
      </c>
      <c r="O55" s="13">
        <v>8237</v>
      </c>
      <c r="P55" s="13">
        <v>11552</v>
      </c>
      <c r="Q55" s="13">
        <v>9818</v>
      </c>
      <c r="R55" s="14">
        <f>SUM(F55:Q55)</f>
        <v>68513</v>
      </c>
      <c r="S55" s="8"/>
      <c r="T55" s="89"/>
      <c r="U55" s="56"/>
      <c r="V55" s="57"/>
      <c r="W55" s="53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6"/>
    </row>
    <row r="56" spans="2:37" ht="48" customHeight="1" x14ac:dyDescent="0.45">
      <c r="B56" s="79"/>
      <c r="C56" s="47" t="s">
        <v>42</v>
      </c>
      <c r="D56" s="43">
        <f>D54*D55*0.85*12</f>
        <v>0</v>
      </c>
      <c r="E56" s="26" t="s">
        <v>14</v>
      </c>
      <c r="F56" s="44">
        <f>F54*F55</f>
        <v>0</v>
      </c>
      <c r="G56" s="44">
        <f t="shared" ref="G56:Q56" si="16">G54*G55</f>
        <v>0</v>
      </c>
      <c r="H56" s="44">
        <f t="shared" si="16"/>
        <v>0</v>
      </c>
      <c r="I56" s="44">
        <f t="shared" si="16"/>
        <v>0</v>
      </c>
      <c r="J56" s="44">
        <f t="shared" si="16"/>
        <v>0</v>
      </c>
      <c r="K56" s="44">
        <f t="shared" si="16"/>
        <v>0</v>
      </c>
      <c r="L56" s="44">
        <f t="shared" si="16"/>
        <v>0</v>
      </c>
      <c r="M56" s="44">
        <f t="shared" si="16"/>
        <v>0</v>
      </c>
      <c r="N56" s="44">
        <f t="shared" si="16"/>
        <v>0</v>
      </c>
      <c r="O56" s="44">
        <f t="shared" si="16"/>
        <v>0</v>
      </c>
      <c r="P56" s="44">
        <f t="shared" si="16"/>
        <v>0</v>
      </c>
      <c r="Q56" s="44">
        <f t="shared" si="16"/>
        <v>0</v>
      </c>
      <c r="R56" s="17">
        <f>SUM(F56:Q56)</f>
        <v>0</v>
      </c>
      <c r="S56" s="8"/>
      <c r="T56" s="89"/>
      <c r="U56" s="59"/>
      <c r="V56" s="60"/>
      <c r="W56" s="53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56"/>
    </row>
    <row r="57" spans="2:37" ht="48" customHeight="1" x14ac:dyDescent="0.15">
      <c r="B57" s="79"/>
      <c r="C57" s="32" t="s">
        <v>37</v>
      </c>
      <c r="D57" s="48"/>
      <c r="E57" s="46" t="s">
        <v>38</v>
      </c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42"/>
      <c r="S57" s="16" t="s">
        <v>3</v>
      </c>
      <c r="T57" s="89"/>
      <c r="U57" s="56"/>
      <c r="V57" s="61"/>
      <c r="W57" s="62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4"/>
      <c r="AK57" s="67"/>
    </row>
    <row r="58" spans="2:37" ht="48" customHeight="1" x14ac:dyDescent="0.45">
      <c r="B58" s="79"/>
      <c r="C58" s="11" t="s">
        <v>18</v>
      </c>
      <c r="D58" s="49"/>
      <c r="E58" s="45" t="s">
        <v>19</v>
      </c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48">
        <f>SUM(F58:Q58)</f>
        <v>0</v>
      </c>
      <c r="S58" s="52">
        <f>D56-D58+R56-R58</f>
        <v>0</v>
      </c>
      <c r="T58" s="89"/>
      <c r="U58" s="53"/>
      <c r="V58" s="61"/>
      <c r="W58" s="65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0"/>
      <c r="AK58" s="68"/>
    </row>
    <row r="59" spans="2:37" ht="48" customHeight="1" x14ac:dyDescent="0.45">
      <c r="B59" s="34"/>
      <c r="C59" s="35"/>
      <c r="D59" s="36"/>
      <c r="E59" s="35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6"/>
      <c r="S59" s="20"/>
    </row>
    <row r="60" spans="2:37" ht="48" customHeight="1" x14ac:dyDescent="0.45">
      <c r="B60" s="77" t="s">
        <v>0</v>
      </c>
      <c r="C60" s="77" t="s">
        <v>17</v>
      </c>
      <c r="D60" s="77"/>
      <c r="E60" s="77" t="s">
        <v>20</v>
      </c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</row>
    <row r="61" spans="2:37" ht="48" customHeight="1" thickBot="1" x14ac:dyDescent="0.5">
      <c r="B61" s="77"/>
      <c r="C61" s="77"/>
      <c r="D61" s="69"/>
      <c r="E61" s="3" t="s">
        <v>2</v>
      </c>
      <c r="F61" s="4" t="s">
        <v>21</v>
      </c>
      <c r="G61" s="4" t="s">
        <v>22</v>
      </c>
      <c r="H61" s="4" t="s">
        <v>23</v>
      </c>
      <c r="I61" s="4" t="s">
        <v>24</v>
      </c>
      <c r="J61" s="4" t="s">
        <v>25</v>
      </c>
      <c r="K61" s="4" t="s">
        <v>26</v>
      </c>
      <c r="L61" s="4" t="s">
        <v>27</v>
      </c>
      <c r="M61" s="4" t="s">
        <v>28</v>
      </c>
      <c r="N61" s="4" t="s">
        <v>29</v>
      </c>
      <c r="O61" s="4" t="s">
        <v>30</v>
      </c>
      <c r="P61" s="4" t="s">
        <v>31</v>
      </c>
      <c r="Q61" s="4" t="s">
        <v>32</v>
      </c>
      <c r="R61" s="3" t="s">
        <v>4</v>
      </c>
    </row>
    <row r="62" spans="2:37" ht="48" customHeight="1" thickBot="1" x14ac:dyDescent="0.5">
      <c r="B62" s="78" t="s">
        <v>53</v>
      </c>
      <c r="C62" s="5" t="s">
        <v>1</v>
      </c>
      <c r="D62" s="30"/>
      <c r="E62" s="6" t="s">
        <v>15</v>
      </c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7"/>
      <c r="S62" s="8"/>
    </row>
    <row r="63" spans="2:37" ht="48" customHeight="1" x14ac:dyDescent="0.45">
      <c r="B63" s="79"/>
      <c r="C63" s="9" t="s">
        <v>13</v>
      </c>
      <c r="D63" s="10">
        <v>68</v>
      </c>
      <c r="E63" s="11" t="s">
        <v>16</v>
      </c>
      <c r="F63" s="12">
        <v>8886</v>
      </c>
      <c r="G63" s="12">
        <v>3631</v>
      </c>
      <c r="H63" s="13">
        <v>3179</v>
      </c>
      <c r="I63" s="13">
        <v>3187</v>
      </c>
      <c r="J63" s="13">
        <v>4803</v>
      </c>
      <c r="K63" s="13">
        <v>6425</v>
      </c>
      <c r="L63" s="13">
        <v>5022</v>
      </c>
      <c r="M63" s="13">
        <v>5062</v>
      </c>
      <c r="N63" s="13">
        <v>6581</v>
      </c>
      <c r="O63" s="13">
        <v>8689</v>
      </c>
      <c r="P63" s="13">
        <v>9292</v>
      </c>
      <c r="Q63" s="13">
        <v>9057</v>
      </c>
      <c r="R63" s="14">
        <f>SUM(F63:Q63)</f>
        <v>73814</v>
      </c>
      <c r="S63" s="8"/>
    </row>
    <row r="64" spans="2:37" ht="48" customHeight="1" x14ac:dyDescent="0.45">
      <c r="B64" s="79"/>
      <c r="C64" s="47" t="s">
        <v>42</v>
      </c>
      <c r="D64" s="43">
        <f>D62*D63*0.85*12</f>
        <v>0</v>
      </c>
      <c r="E64" s="26" t="s">
        <v>14</v>
      </c>
      <c r="F64" s="44">
        <f>F62*F63</f>
        <v>0</v>
      </c>
      <c r="G64" s="44">
        <f t="shared" ref="G64:Q64" si="17">G62*G63</f>
        <v>0</v>
      </c>
      <c r="H64" s="44">
        <f t="shared" si="17"/>
        <v>0</v>
      </c>
      <c r="I64" s="44">
        <f t="shared" si="17"/>
        <v>0</v>
      </c>
      <c r="J64" s="44">
        <f t="shared" si="17"/>
        <v>0</v>
      </c>
      <c r="K64" s="44">
        <f t="shared" si="17"/>
        <v>0</v>
      </c>
      <c r="L64" s="44">
        <f t="shared" si="17"/>
        <v>0</v>
      </c>
      <c r="M64" s="44">
        <f t="shared" si="17"/>
        <v>0</v>
      </c>
      <c r="N64" s="44">
        <f t="shared" si="17"/>
        <v>0</v>
      </c>
      <c r="O64" s="44">
        <f t="shared" si="17"/>
        <v>0</v>
      </c>
      <c r="P64" s="44">
        <f t="shared" si="17"/>
        <v>0</v>
      </c>
      <c r="Q64" s="44">
        <f t="shared" si="17"/>
        <v>0</v>
      </c>
      <c r="R64" s="17">
        <f>SUM(F64:Q64)</f>
        <v>0</v>
      </c>
      <c r="S64" s="8"/>
    </row>
    <row r="65" spans="2:19" ht="48" customHeight="1" x14ac:dyDescent="0.15">
      <c r="B65" s="79"/>
      <c r="C65" s="32" t="s">
        <v>37</v>
      </c>
      <c r="D65" s="48"/>
      <c r="E65" s="46" t="s">
        <v>38</v>
      </c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42"/>
      <c r="S65" s="16" t="s">
        <v>3</v>
      </c>
    </row>
    <row r="66" spans="2:19" ht="48" customHeight="1" x14ac:dyDescent="0.45">
      <c r="B66" s="79"/>
      <c r="C66" s="11" t="s">
        <v>18</v>
      </c>
      <c r="D66" s="49"/>
      <c r="E66" s="45" t="s">
        <v>19</v>
      </c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48">
        <f>SUM(F66:Q66)</f>
        <v>0</v>
      </c>
      <c r="S66" s="18">
        <f>D64-D66+R64-R66</f>
        <v>0</v>
      </c>
    </row>
    <row r="67" spans="2:19" ht="48" customHeight="1" x14ac:dyDescent="0.45">
      <c r="B67" s="34"/>
      <c r="C67" s="35"/>
      <c r="D67" s="36"/>
      <c r="E67" s="35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6"/>
      <c r="S67" s="20"/>
    </row>
    <row r="68" spans="2:19" ht="48" customHeight="1" x14ac:dyDescent="0.45">
      <c r="B68" s="77" t="s">
        <v>0</v>
      </c>
      <c r="C68" s="77" t="s">
        <v>17</v>
      </c>
      <c r="D68" s="77"/>
      <c r="E68" s="77" t="s">
        <v>20</v>
      </c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</row>
    <row r="69" spans="2:19" ht="48" customHeight="1" thickBot="1" x14ac:dyDescent="0.5">
      <c r="B69" s="77"/>
      <c r="C69" s="77"/>
      <c r="D69" s="69"/>
      <c r="E69" s="3" t="s">
        <v>2</v>
      </c>
      <c r="F69" s="4" t="s">
        <v>21</v>
      </c>
      <c r="G69" s="4" t="s">
        <v>22</v>
      </c>
      <c r="H69" s="4" t="s">
        <v>23</v>
      </c>
      <c r="I69" s="4" t="s">
        <v>24</v>
      </c>
      <c r="J69" s="4" t="s">
        <v>25</v>
      </c>
      <c r="K69" s="4" t="s">
        <v>26</v>
      </c>
      <c r="L69" s="4" t="s">
        <v>27</v>
      </c>
      <c r="M69" s="4" t="s">
        <v>28</v>
      </c>
      <c r="N69" s="4" t="s">
        <v>29</v>
      </c>
      <c r="O69" s="4" t="s">
        <v>30</v>
      </c>
      <c r="P69" s="4" t="s">
        <v>31</v>
      </c>
      <c r="Q69" s="4" t="s">
        <v>32</v>
      </c>
      <c r="R69" s="3" t="s">
        <v>4</v>
      </c>
    </row>
    <row r="70" spans="2:19" ht="48" customHeight="1" thickBot="1" x14ac:dyDescent="0.5">
      <c r="B70" s="78" t="s">
        <v>54</v>
      </c>
      <c r="C70" s="5" t="s">
        <v>1</v>
      </c>
      <c r="D70" s="30"/>
      <c r="E70" s="6" t="s">
        <v>15</v>
      </c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7"/>
      <c r="S70" s="8"/>
    </row>
    <row r="71" spans="2:19" ht="48" customHeight="1" x14ac:dyDescent="0.45">
      <c r="B71" s="79"/>
      <c r="C71" s="9" t="s">
        <v>13</v>
      </c>
      <c r="D71" s="10">
        <v>41</v>
      </c>
      <c r="E71" s="11" t="s">
        <v>16</v>
      </c>
      <c r="F71" s="12">
        <v>3421</v>
      </c>
      <c r="G71" s="12">
        <v>2851</v>
      </c>
      <c r="H71" s="13">
        <v>3334</v>
      </c>
      <c r="I71" s="13">
        <v>4554</v>
      </c>
      <c r="J71" s="13">
        <v>5242</v>
      </c>
      <c r="K71" s="13">
        <v>4095</v>
      </c>
      <c r="L71" s="13">
        <v>3027</v>
      </c>
      <c r="M71" s="13">
        <v>4630</v>
      </c>
      <c r="N71" s="13">
        <v>7072</v>
      </c>
      <c r="O71" s="13">
        <v>8077</v>
      </c>
      <c r="P71" s="13">
        <v>6986</v>
      </c>
      <c r="Q71" s="13">
        <v>7332</v>
      </c>
      <c r="R71" s="14">
        <f>SUM(F71:Q71)</f>
        <v>60621</v>
      </c>
      <c r="S71" s="8"/>
    </row>
    <row r="72" spans="2:19" ht="48" customHeight="1" x14ac:dyDescent="0.45">
      <c r="B72" s="79"/>
      <c r="C72" s="47" t="s">
        <v>42</v>
      </c>
      <c r="D72" s="43">
        <f>D70*D71*0.85*12</f>
        <v>0</v>
      </c>
      <c r="E72" s="26" t="s">
        <v>14</v>
      </c>
      <c r="F72" s="44">
        <f>F70*F71</f>
        <v>0</v>
      </c>
      <c r="G72" s="44">
        <f t="shared" ref="G72:Q72" si="18">G70*G71</f>
        <v>0</v>
      </c>
      <c r="H72" s="44">
        <f t="shared" si="18"/>
        <v>0</v>
      </c>
      <c r="I72" s="44">
        <f t="shared" si="18"/>
        <v>0</v>
      </c>
      <c r="J72" s="44">
        <f t="shared" si="18"/>
        <v>0</v>
      </c>
      <c r="K72" s="44">
        <f t="shared" si="18"/>
        <v>0</v>
      </c>
      <c r="L72" s="44">
        <f t="shared" si="18"/>
        <v>0</v>
      </c>
      <c r="M72" s="44">
        <f t="shared" si="18"/>
        <v>0</v>
      </c>
      <c r="N72" s="44">
        <f t="shared" si="18"/>
        <v>0</v>
      </c>
      <c r="O72" s="44">
        <f t="shared" si="18"/>
        <v>0</v>
      </c>
      <c r="P72" s="44">
        <f t="shared" si="18"/>
        <v>0</v>
      </c>
      <c r="Q72" s="44">
        <f t="shared" si="18"/>
        <v>0</v>
      </c>
      <c r="R72" s="17">
        <f>SUM(F72:Q72)</f>
        <v>0</v>
      </c>
      <c r="S72" s="8"/>
    </row>
    <row r="73" spans="2:19" ht="48" customHeight="1" x14ac:dyDescent="0.15">
      <c r="B73" s="79"/>
      <c r="C73" s="32" t="s">
        <v>37</v>
      </c>
      <c r="D73" s="48"/>
      <c r="E73" s="46" t="s">
        <v>38</v>
      </c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42"/>
      <c r="S73" s="16" t="s">
        <v>3</v>
      </c>
    </row>
    <row r="74" spans="2:19" ht="48" customHeight="1" x14ac:dyDescent="0.45">
      <c r="B74" s="79"/>
      <c r="C74" s="11" t="s">
        <v>18</v>
      </c>
      <c r="D74" s="49"/>
      <c r="E74" s="45" t="s">
        <v>19</v>
      </c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48"/>
      <c r="S74" s="18">
        <f>D72-D74+R72-R74</f>
        <v>0</v>
      </c>
    </row>
    <row r="76" spans="2:19" s="28" customFormat="1" ht="48" customHeight="1" x14ac:dyDescent="0.45">
      <c r="C76" s="39" t="s">
        <v>5</v>
      </c>
      <c r="D76" s="82">
        <f>S10+S18+S26+S34+S42+S50+S58+S66+S74</f>
        <v>0</v>
      </c>
      <c r="E76" s="83"/>
      <c r="F76" s="39" t="s">
        <v>6</v>
      </c>
      <c r="G76" s="80">
        <f>ROUNDDOWN(D76,0)</f>
        <v>0</v>
      </c>
      <c r="H76" s="80"/>
      <c r="I76" s="1" t="s">
        <v>7</v>
      </c>
      <c r="J76" s="39" t="s">
        <v>8</v>
      </c>
      <c r="K76" s="81">
        <f>ROUNDDOWN(G76*10/110,0)</f>
        <v>0</v>
      </c>
      <c r="L76" s="81"/>
      <c r="M76" s="1" t="s">
        <v>7</v>
      </c>
      <c r="O76" s="33" t="s">
        <v>9</v>
      </c>
      <c r="P76" s="76">
        <f>G76-K76</f>
        <v>0</v>
      </c>
      <c r="Q76" s="76"/>
      <c r="R76" s="76"/>
      <c r="S76" s="29" t="s">
        <v>7</v>
      </c>
    </row>
    <row r="77" spans="2:19" s="19" customFormat="1" ht="48" customHeight="1" x14ac:dyDescent="0.45">
      <c r="E77" s="1" t="s">
        <v>12</v>
      </c>
      <c r="K77" s="1" t="s">
        <v>57</v>
      </c>
      <c r="P77" s="1" t="s">
        <v>10</v>
      </c>
      <c r="Q77" s="87" t="s">
        <v>11</v>
      </c>
      <c r="R77" s="87"/>
      <c r="S77" s="87"/>
    </row>
    <row r="79" spans="2:19" ht="48" customHeight="1" x14ac:dyDescent="0.45">
      <c r="B79" s="28" t="s">
        <v>43</v>
      </c>
    </row>
    <row r="80" spans="2:19" ht="48" customHeight="1" x14ac:dyDescent="0.45">
      <c r="B80" s="38" t="s">
        <v>48</v>
      </c>
    </row>
    <row r="81" spans="2:2" ht="48" customHeight="1" x14ac:dyDescent="0.45">
      <c r="B81" s="28" t="s">
        <v>35</v>
      </c>
    </row>
    <row r="82" spans="2:2" ht="48" customHeight="1" x14ac:dyDescent="0.45">
      <c r="B82" s="28" t="s">
        <v>44</v>
      </c>
    </row>
    <row r="83" spans="2:2" ht="48" customHeight="1" x14ac:dyDescent="0.45">
      <c r="B83" s="28" t="s">
        <v>36</v>
      </c>
    </row>
  </sheetData>
  <mergeCells count="46">
    <mergeCell ref="T22:T26"/>
    <mergeCell ref="T30:T34"/>
    <mergeCell ref="T54:T58"/>
    <mergeCell ref="B62:B66"/>
    <mergeCell ref="B44:B45"/>
    <mergeCell ref="C44:D45"/>
    <mergeCell ref="B52:B53"/>
    <mergeCell ref="C52:D53"/>
    <mergeCell ref="E52:R52"/>
    <mergeCell ref="B54:B58"/>
    <mergeCell ref="B60:B61"/>
    <mergeCell ref="C60:D61"/>
    <mergeCell ref="E60:R60"/>
    <mergeCell ref="E44:R44"/>
    <mergeCell ref="B46:B50"/>
    <mergeCell ref="B30:B34"/>
    <mergeCell ref="Q77:S77"/>
    <mergeCell ref="B70:B74"/>
    <mergeCell ref="B68:B69"/>
    <mergeCell ref="C68:D69"/>
    <mergeCell ref="E68:R68"/>
    <mergeCell ref="B36:B37"/>
    <mergeCell ref="C36:D37"/>
    <mergeCell ref="E36:R36"/>
    <mergeCell ref="B38:B42"/>
    <mergeCell ref="E20:R20"/>
    <mergeCell ref="B22:B26"/>
    <mergeCell ref="B28:B29"/>
    <mergeCell ref="C28:D29"/>
    <mergeCell ref="E28:R28"/>
    <mergeCell ref="B12:B13"/>
    <mergeCell ref="C12:D13"/>
    <mergeCell ref="A2:S2"/>
    <mergeCell ref="P76:R76"/>
    <mergeCell ref="B4:B5"/>
    <mergeCell ref="C4:D5"/>
    <mergeCell ref="E4:R4"/>
    <mergeCell ref="B6:B10"/>
    <mergeCell ref="G76:H76"/>
    <mergeCell ref="K76:L76"/>
    <mergeCell ref="D76:E76"/>
    <mergeCell ref="B14:B18"/>
    <mergeCell ref="E12:R12"/>
    <mergeCell ref="B20:B21"/>
    <mergeCell ref="C20:D21"/>
    <mergeCell ref="B3:S3"/>
  </mergeCells>
  <phoneticPr fontId="1"/>
  <printOptions horizontalCentered="1"/>
  <pageMargins left="0.47244094488188981" right="0.47244094488188981" top="0.59055118110236227" bottom="0.59055118110236227" header="0.35433070866141736" footer="0.35433070866141736"/>
  <pageSetup paperSize="9" scale="54" fitToHeight="0" orientation="landscape" r:id="rId1"/>
  <rowBreaks count="4" manualBreakCount="4">
    <brk id="19" max="18" man="1"/>
    <brk id="35" max="18" man="1"/>
    <brk id="51" max="18" man="1"/>
    <brk id="6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室井 佑介</cp:lastModifiedBy>
  <cp:lastPrinted>2024-12-02T02:24:42Z</cp:lastPrinted>
  <dcterms:modified xsi:type="dcterms:W3CDTF">2024-12-03T04:41:02Z</dcterms:modified>
</cp:coreProperties>
</file>