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非公開\デ_電力供給\令和7年度\080109　会津若松市役所本庁舎他45施設で使用する電力の供給\"/>
    </mc:Choice>
  </mc:AlternateContent>
  <xr:revisionPtr revIDLastSave="0" documentId="13_ncr:1_{E531045E-9D7F-488C-A1E0-66092BCC889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価格内訳書" sheetId="2" r:id="rId1"/>
  </sheets>
  <definedNames>
    <definedName name="_xlnm.Print_Area" localSheetId="0">価格内訳書!$A$1:$R$131</definedName>
    <definedName name="_xlnm.Print_Titles" localSheetId="0">価格内訳書!$1:$3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21" i="2" l="1"/>
  <c r="H121" i="2"/>
  <c r="Q115" i="2"/>
  <c r="H115" i="2"/>
  <c r="Q109" i="2"/>
  <c r="H109" i="2"/>
  <c r="Q103" i="2"/>
  <c r="H103" i="2"/>
  <c r="Q97" i="2"/>
  <c r="H97" i="2"/>
  <c r="Q91" i="2"/>
  <c r="H91" i="2"/>
  <c r="Q85" i="2"/>
  <c r="H85" i="2"/>
  <c r="Q79" i="2"/>
  <c r="H79" i="2"/>
  <c r="Q73" i="2"/>
  <c r="H73" i="2"/>
  <c r="Q67" i="2"/>
  <c r="H67" i="2"/>
  <c r="Q61" i="2"/>
  <c r="H61" i="2"/>
  <c r="Q55" i="2"/>
  <c r="H55" i="2"/>
  <c r="Q49" i="2"/>
  <c r="H49" i="2"/>
  <c r="Q43" i="2"/>
  <c r="H43" i="2"/>
  <c r="Q37" i="2"/>
  <c r="H37" i="2"/>
  <c r="Q31" i="2"/>
  <c r="H31" i="2"/>
  <c r="Q25" i="2"/>
  <c r="H25" i="2"/>
  <c r="Q19" i="2"/>
  <c r="H19" i="2"/>
  <c r="Q13" i="2"/>
  <c r="H13" i="2"/>
  <c r="Q7" i="2"/>
  <c r="H7" i="2"/>
  <c r="P122" i="2"/>
  <c r="O122" i="2"/>
  <c r="M122" i="2"/>
  <c r="G122" i="2"/>
  <c r="F122" i="2"/>
  <c r="D122" i="2"/>
  <c r="P116" i="2"/>
  <c r="O116" i="2"/>
  <c r="M116" i="2"/>
  <c r="G116" i="2"/>
  <c r="F116" i="2"/>
  <c r="D116" i="2"/>
  <c r="P110" i="2"/>
  <c r="O110" i="2"/>
  <c r="M110" i="2"/>
  <c r="G110" i="2"/>
  <c r="F110" i="2"/>
  <c r="D110" i="2"/>
  <c r="P104" i="2"/>
  <c r="O104" i="2"/>
  <c r="M104" i="2"/>
  <c r="G104" i="2"/>
  <c r="F104" i="2"/>
  <c r="D104" i="2"/>
  <c r="P98" i="2"/>
  <c r="O98" i="2"/>
  <c r="M98" i="2"/>
  <c r="G98" i="2"/>
  <c r="F98" i="2"/>
  <c r="D98" i="2"/>
  <c r="P92" i="2"/>
  <c r="O92" i="2"/>
  <c r="M92" i="2"/>
  <c r="G92" i="2"/>
  <c r="F92" i="2"/>
  <c r="D92" i="2"/>
  <c r="P86" i="2"/>
  <c r="O86" i="2"/>
  <c r="M86" i="2"/>
  <c r="G86" i="2"/>
  <c r="F86" i="2"/>
  <c r="D86" i="2"/>
  <c r="P80" i="2"/>
  <c r="O80" i="2"/>
  <c r="M80" i="2"/>
  <c r="G80" i="2"/>
  <c r="F80" i="2"/>
  <c r="D80" i="2"/>
  <c r="P74" i="2"/>
  <c r="O74" i="2"/>
  <c r="M74" i="2"/>
  <c r="G74" i="2"/>
  <c r="F74" i="2"/>
  <c r="D74" i="2"/>
  <c r="P68" i="2"/>
  <c r="O68" i="2"/>
  <c r="M68" i="2"/>
  <c r="G68" i="2"/>
  <c r="F68" i="2"/>
  <c r="D68" i="2"/>
  <c r="P62" i="2"/>
  <c r="O62" i="2"/>
  <c r="M62" i="2"/>
  <c r="G62" i="2"/>
  <c r="F62" i="2"/>
  <c r="D62" i="2"/>
  <c r="P56" i="2"/>
  <c r="O56" i="2"/>
  <c r="M56" i="2"/>
  <c r="G56" i="2"/>
  <c r="F56" i="2"/>
  <c r="D56" i="2"/>
  <c r="P50" i="2"/>
  <c r="O50" i="2"/>
  <c r="M50" i="2"/>
  <c r="G50" i="2"/>
  <c r="F50" i="2"/>
  <c r="D50" i="2"/>
  <c r="P44" i="2"/>
  <c r="O44" i="2"/>
  <c r="M44" i="2"/>
  <c r="G44" i="2"/>
  <c r="F44" i="2"/>
  <c r="D44" i="2"/>
  <c r="P38" i="2"/>
  <c r="O38" i="2"/>
  <c r="M38" i="2"/>
  <c r="G38" i="2"/>
  <c r="F38" i="2"/>
  <c r="D38" i="2"/>
  <c r="P32" i="2"/>
  <c r="O32" i="2"/>
  <c r="M32" i="2"/>
  <c r="G32" i="2"/>
  <c r="F32" i="2"/>
  <c r="D32" i="2"/>
  <c r="P26" i="2"/>
  <c r="O26" i="2"/>
  <c r="M26" i="2"/>
  <c r="G26" i="2"/>
  <c r="F26" i="2"/>
  <c r="D26" i="2"/>
  <c r="P20" i="2"/>
  <c r="O20" i="2"/>
  <c r="M20" i="2"/>
  <c r="G20" i="2"/>
  <c r="F20" i="2"/>
  <c r="D20" i="2"/>
  <c r="P14" i="2"/>
  <c r="O14" i="2"/>
  <c r="M14" i="2"/>
  <c r="G14" i="2"/>
  <c r="F14" i="2"/>
  <c r="D14" i="2"/>
  <c r="P8" i="2"/>
  <c r="O8" i="2"/>
  <c r="M8" i="2"/>
  <c r="G8" i="2"/>
  <c r="F8" i="2"/>
  <c r="D8" i="2"/>
  <c r="Q122" i="2" l="1"/>
  <c r="R122" i="2" s="1"/>
  <c r="Q98" i="2"/>
  <c r="R98" i="2" s="1"/>
  <c r="H110" i="2"/>
  <c r="I110" i="2" s="1"/>
  <c r="H116" i="2"/>
  <c r="I116" i="2" s="1"/>
  <c r="H98" i="2"/>
  <c r="I98" i="2" s="1"/>
  <c r="H122" i="2"/>
  <c r="I122" i="2" s="1"/>
  <c r="Q92" i="2"/>
  <c r="R92" i="2" s="1"/>
  <c r="H92" i="2"/>
  <c r="I92" i="2" s="1"/>
  <c r="H86" i="2"/>
  <c r="I86" i="2" s="1"/>
  <c r="Q74" i="2"/>
  <c r="R74" i="2" s="1"/>
  <c r="H74" i="2"/>
  <c r="I74" i="2" s="1"/>
  <c r="H68" i="2"/>
  <c r="I68" i="2" s="1"/>
  <c r="H62" i="2"/>
  <c r="I62" i="2" s="1"/>
  <c r="Q50" i="2"/>
  <c r="R50" i="2" s="1"/>
  <c r="H50" i="2"/>
  <c r="I50" i="2" s="1"/>
  <c r="Q44" i="2"/>
  <c r="R44" i="2" s="1"/>
  <c r="H44" i="2"/>
  <c r="I44" i="2" s="1"/>
  <c r="Q26" i="2"/>
  <c r="R26" i="2" s="1"/>
  <c r="H26" i="2"/>
  <c r="I26" i="2" s="1"/>
  <c r="Q20" i="2"/>
  <c r="R20" i="2" s="1"/>
  <c r="H14" i="2"/>
  <c r="I14" i="2" s="1"/>
  <c r="H20" i="2"/>
  <c r="I20" i="2" s="1"/>
  <c r="H38" i="2"/>
  <c r="I38" i="2" s="1"/>
  <c r="H32" i="2"/>
  <c r="I32" i="2" s="1"/>
  <c r="H56" i="2"/>
  <c r="I56" i="2" s="1"/>
  <c r="H80" i="2"/>
  <c r="I80" i="2" s="1"/>
  <c r="H104" i="2"/>
  <c r="I104" i="2" s="1"/>
  <c r="Q32" i="2"/>
  <c r="R32" i="2" s="1"/>
  <c r="Q56" i="2"/>
  <c r="R56" i="2" s="1"/>
  <c r="Q80" i="2"/>
  <c r="R80" i="2" s="1"/>
  <c r="Q104" i="2"/>
  <c r="R104" i="2" s="1"/>
  <c r="Q68" i="2"/>
  <c r="R68" i="2" s="1"/>
  <c r="Q116" i="2"/>
  <c r="R116" i="2" s="1"/>
  <c r="Q14" i="2"/>
  <c r="R14" i="2" s="1"/>
  <c r="Q38" i="2"/>
  <c r="R38" i="2" s="1"/>
  <c r="Q62" i="2"/>
  <c r="R62" i="2" s="1"/>
  <c r="Q86" i="2"/>
  <c r="R86" i="2" s="1"/>
  <c r="Q110" i="2"/>
  <c r="R110" i="2" s="1"/>
  <c r="Q8" i="2"/>
  <c r="R8" i="2" s="1"/>
  <c r="H8" i="2"/>
  <c r="I8" i="2" s="1"/>
  <c r="C125" i="2" l="1"/>
  <c r="F125" i="2" s="1"/>
  <c r="J125" i="2" s="1"/>
  <c r="O125" i="2" l="1"/>
</calcChain>
</file>

<file path=xl/sharedStrings.xml><?xml version="1.0" encoding="utf-8"?>
<sst xmlns="http://schemas.openxmlformats.org/spreadsheetml/2006/main" count="618" uniqueCount="71">
  <si>
    <t>対象施設</t>
    <rPh sb="0" eb="2">
      <t>タイショウ</t>
    </rPh>
    <rPh sb="2" eb="4">
      <t>シセツ</t>
    </rPh>
    <phoneticPr fontId="1"/>
  </si>
  <si>
    <t>供給期間</t>
    <rPh sb="0" eb="2">
      <t>キョウキュウ</t>
    </rPh>
    <rPh sb="2" eb="4">
      <t>キカン</t>
    </rPh>
    <phoneticPr fontId="1"/>
  </si>
  <si>
    <t>計</t>
    <rPh sb="0" eb="1">
      <t>ケイ</t>
    </rPh>
    <phoneticPr fontId="1"/>
  </si>
  <si>
    <t>総合計</t>
    <rPh sb="0" eb="1">
      <t>ソウ</t>
    </rPh>
    <rPh sb="1" eb="3">
      <t>ゴウケイ</t>
    </rPh>
    <phoneticPr fontId="1"/>
  </si>
  <si>
    <t>≒</t>
    <phoneticPr fontId="1"/>
  </si>
  <si>
    <t>円</t>
    <rPh sb="0" eb="1">
      <t>エン</t>
    </rPh>
    <phoneticPr fontId="1"/>
  </si>
  <si>
    <t>【消費税】</t>
    <rPh sb="1" eb="4">
      <t>ショウヒゼイ</t>
    </rPh>
    <phoneticPr fontId="1"/>
  </si>
  <si>
    <t>【税抜額】</t>
    <rPh sb="1" eb="3">
      <t>ゼイヌキ</t>
    </rPh>
    <rPh sb="3" eb="4">
      <t>ガク</t>
    </rPh>
    <phoneticPr fontId="1"/>
  </si>
  <si>
    <t>●各料金の単価には、「燃料調整費」及び「再生可能エネルギー発電促進賦課金」の額は含まないものとします。</t>
    <rPh sb="1" eb="4">
      <t>カクリョウキン</t>
    </rPh>
    <rPh sb="5" eb="7">
      <t>タンカ</t>
    </rPh>
    <rPh sb="11" eb="13">
      <t>ネンリョウ</t>
    </rPh>
    <rPh sb="13" eb="15">
      <t>チョウセイ</t>
    </rPh>
    <rPh sb="15" eb="16">
      <t>ヒ</t>
    </rPh>
    <rPh sb="17" eb="18">
      <t>オヨ</t>
    </rPh>
    <rPh sb="20" eb="24">
      <t>サイセイカノウ</t>
    </rPh>
    <rPh sb="29" eb="31">
      <t>ハツデン</t>
    </rPh>
    <rPh sb="31" eb="33">
      <t>ソクシン</t>
    </rPh>
    <rPh sb="33" eb="36">
      <t>フカキン</t>
    </rPh>
    <rPh sb="38" eb="39">
      <t>ガク</t>
    </rPh>
    <rPh sb="40" eb="41">
      <t>フク</t>
    </rPh>
    <phoneticPr fontId="1"/>
  </si>
  <si>
    <t>●計算が合わない場合は無効とする場合があります。自動計算された各項目の金額に誤りがないか、必ず検算してください。</t>
    <rPh sb="1" eb="3">
      <t>ケイサン</t>
    </rPh>
    <rPh sb="4" eb="5">
      <t>ア</t>
    </rPh>
    <rPh sb="8" eb="10">
      <t>バアイ</t>
    </rPh>
    <rPh sb="11" eb="13">
      <t>ムコウ</t>
    </rPh>
    <rPh sb="16" eb="18">
      <t>バアイ</t>
    </rPh>
    <rPh sb="24" eb="26">
      <t>ジドウ</t>
    </rPh>
    <rPh sb="26" eb="28">
      <t>ケイサン</t>
    </rPh>
    <rPh sb="31" eb="34">
      <t>カクコウモク</t>
    </rPh>
    <rPh sb="35" eb="37">
      <t>キンガク</t>
    </rPh>
    <rPh sb="38" eb="39">
      <t>アヤマ</t>
    </rPh>
    <rPh sb="45" eb="46">
      <t>カナラ</t>
    </rPh>
    <rPh sb="47" eb="49">
      <t>ケンザン</t>
    </rPh>
    <phoneticPr fontId="1"/>
  </si>
  <si>
    <t>価格内訳書（電力供給）</t>
    <rPh sb="0" eb="2">
      <t>カカク</t>
    </rPh>
    <rPh sb="2" eb="5">
      <t>ウチワケショ</t>
    </rPh>
    <rPh sb="6" eb="8">
      <t>デンリョク</t>
    </rPh>
    <rPh sb="8" eb="10">
      <t>キョウキュウ</t>
    </rPh>
    <phoneticPr fontId="1"/>
  </si>
  <si>
    <t>第５号様式（第５条関係）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1"/>
  </si>
  <si>
    <t>●太枠の欄(黄色で着色)は全て入力してください(料金単価の欄の入力が漏れている場合は無効となります。)。なお、各単価は小数点以下第２位まで入力できます。</t>
    <rPh sb="1" eb="3">
      <t>フトワク</t>
    </rPh>
    <rPh sb="4" eb="5">
      <t>ラン</t>
    </rPh>
    <rPh sb="6" eb="8">
      <t>キイロ</t>
    </rPh>
    <rPh sb="9" eb="11">
      <t>チャクショク</t>
    </rPh>
    <rPh sb="13" eb="14">
      <t>スベ</t>
    </rPh>
    <rPh sb="15" eb="17">
      <t>ニュウリョク</t>
    </rPh>
    <rPh sb="24" eb="26">
      <t>リョウキン</t>
    </rPh>
    <rPh sb="26" eb="28">
      <t>タンカ</t>
    </rPh>
    <rPh sb="29" eb="30">
      <t>ラン</t>
    </rPh>
    <rPh sb="31" eb="33">
      <t>ニュウリョク</t>
    </rPh>
    <rPh sb="34" eb="35">
      <t>モ</t>
    </rPh>
    <rPh sb="39" eb="41">
      <t>バアイ</t>
    </rPh>
    <rPh sb="42" eb="44">
      <t>ムコウ</t>
    </rPh>
    <rPh sb="55" eb="56">
      <t>カク</t>
    </rPh>
    <rPh sb="56" eb="58">
      <t>タンカ</t>
    </rPh>
    <rPh sb="59" eb="62">
      <t>ショウスウテン</t>
    </rPh>
    <rPh sb="62" eb="64">
      <t>イカ</t>
    </rPh>
    <rPh sb="64" eb="65">
      <t>ダイ</t>
    </rPh>
    <rPh sb="66" eb="67">
      <t>イ</t>
    </rPh>
    <rPh sb="69" eb="71">
      <t>ニュウリョク</t>
    </rPh>
    <phoneticPr fontId="1"/>
  </si>
  <si>
    <t>②＝①×１０／１１０（１円未満切捨）</t>
    <rPh sb="12" eb="13">
      <t>エン</t>
    </rPh>
    <rPh sb="13" eb="15">
      <t>ミマン</t>
    </rPh>
    <rPh sb="15" eb="17">
      <t>キリス</t>
    </rPh>
    <phoneticPr fontId="1"/>
  </si>
  <si>
    <t>基本料金 A</t>
    <rPh sb="0" eb="2">
      <t>キホン</t>
    </rPh>
    <rPh sb="2" eb="4">
      <t>リョウキン</t>
    </rPh>
    <phoneticPr fontId="1"/>
  </si>
  <si>
    <t>基本料金単価
（円／ｋＷ） a</t>
    <rPh sb="0" eb="2">
      <t>キホン</t>
    </rPh>
    <rPh sb="2" eb="4">
      <t>リョウキン</t>
    </rPh>
    <rPh sb="4" eb="6">
      <t>タンカ</t>
    </rPh>
    <rPh sb="8" eb="9">
      <t>エン</t>
    </rPh>
    <phoneticPr fontId="1"/>
  </si>
  <si>
    <t>電力量料金単価
（円／ｋＷｈ） d</t>
    <rPh sb="0" eb="2">
      <t>デンリョク</t>
    </rPh>
    <rPh sb="2" eb="3">
      <t>リョウ</t>
    </rPh>
    <rPh sb="3" eb="5">
      <t>リョウキン</t>
    </rPh>
    <rPh sb="5" eb="7">
      <t>タンカ</t>
    </rPh>
    <rPh sb="9" eb="10">
      <t>エン</t>
    </rPh>
    <phoneticPr fontId="1"/>
  </si>
  <si>
    <t>予定使用電力量
（ｋＷｈ） e</t>
    <rPh sb="0" eb="2">
      <t>ヨテイ</t>
    </rPh>
    <rPh sb="2" eb="4">
      <t>シヨウ</t>
    </rPh>
    <rPh sb="4" eb="6">
      <t>デンリョク</t>
    </rPh>
    <rPh sb="6" eb="7">
      <t>リョウ</t>
    </rPh>
    <phoneticPr fontId="1"/>
  </si>
  <si>
    <t>A+B</t>
    <phoneticPr fontId="1"/>
  </si>
  <si>
    <t>電力量料金（円） f
d×e</t>
    <rPh sb="0" eb="2">
      <t>デンリョク</t>
    </rPh>
    <rPh sb="2" eb="3">
      <t>リョウ</t>
    </rPh>
    <rPh sb="3" eb="5">
      <t>リョウキン</t>
    </rPh>
    <rPh sb="6" eb="7">
      <t>エン</t>
    </rPh>
    <phoneticPr fontId="1"/>
  </si>
  <si>
    <t>基本料金 a×b×0.85×12ヶ月 c</t>
    <rPh sb="0" eb="2">
      <t>キホン</t>
    </rPh>
    <rPh sb="2" eb="4">
      <t>リョウキン</t>
    </rPh>
    <rPh sb="17" eb="18">
      <t>ゲツ</t>
    </rPh>
    <phoneticPr fontId="1"/>
  </si>
  <si>
    <t>電力量料金 B</t>
    <rPh sb="0" eb="2">
      <t>デンリョク</t>
    </rPh>
    <rPh sb="2" eb="3">
      <t>リョウ</t>
    </rPh>
    <rPh sb="3" eb="5">
      <t>リョウキン</t>
    </rPh>
    <phoneticPr fontId="1"/>
  </si>
  <si>
    <t>（夏季）
　令和8年7月～　9月</t>
    <rPh sb="6" eb="8">
      <t>レイワ</t>
    </rPh>
    <rPh sb="9" eb="10">
      <t>ネン</t>
    </rPh>
    <rPh sb="11" eb="12">
      <t>ガツ</t>
    </rPh>
    <rPh sb="15" eb="16">
      <t>ガツ</t>
    </rPh>
    <phoneticPr fontId="2"/>
  </si>
  <si>
    <t>（その他季）　
令和8年4月～　6月、令和8年10月～令和9年3月</t>
    <rPh sb="8" eb="10">
      <t>レイワ</t>
    </rPh>
    <rPh sb="11" eb="12">
      <t>ネン</t>
    </rPh>
    <rPh sb="13" eb="14">
      <t>ガツ</t>
    </rPh>
    <rPh sb="17" eb="18">
      <t>ガツ</t>
    </rPh>
    <rPh sb="19" eb="21">
      <t>レイワ</t>
    </rPh>
    <rPh sb="22" eb="23">
      <t>ネン</t>
    </rPh>
    <rPh sb="25" eb="26">
      <t>ガツ</t>
    </rPh>
    <rPh sb="27" eb="29">
      <t>レイワ</t>
    </rPh>
    <rPh sb="30" eb="31">
      <t>ネン</t>
    </rPh>
    <rPh sb="32" eb="33">
      <t>ガツ</t>
    </rPh>
    <phoneticPr fontId="2"/>
  </si>
  <si>
    <t>①</t>
  </si>
  <si>
    <t>（その他季）　
令和8年4月～6月、
令和8年10月～令和9年3月</t>
    <rPh sb="8" eb="10">
      <t>レイワ</t>
    </rPh>
    <rPh sb="11" eb="12">
      <t>ネン</t>
    </rPh>
    <rPh sb="13" eb="14">
      <t>ガツ</t>
    </rPh>
    <rPh sb="16" eb="17">
      <t>ガツ</t>
    </rPh>
    <rPh sb="19" eb="21">
      <t>レイワ</t>
    </rPh>
    <rPh sb="22" eb="23">
      <t>ネン</t>
    </rPh>
    <rPh sb="25" eb="26">
      <t>ガツ</t>
    </rPh>
    <rPh sb="27" eb="29">
      <t>レイワ</t>
    </rPh>
    <rPh sb="30" eb="31">
      <t>ネン</t>
    </rPh>
    <rPh sb="32" eb="33">
      <t>ガツ</t>
    </rPh>
    <phoneticPr fontId="2"/>
  </si>
  <si>
    <t>案件名：会津若松市役所本庁舎ほか39施設で使用する電力の供給</t>
    <rPh sb="0" eb="1">
      <t>アン</t>
    </rPh>
    <rPh sb="1" eb="3">
      <t>ケンメイ</t>
    </rPh>
    <rPh sb="4" eb="11">
      <t>アイヅワカマツシヤクショ</t>
    </rPh>
    <rPh sb="11" eb="14">
      <t>ホンチョウシャ</t>
    </rPh>
    <rPh sb="18" eb="20">
      <t>シセツ</t>
    </rPh>
    <rPh sb="21" eb="23">
      <t>シヨウ</t>
    </rPh>
    <rPh sb="25" eb="27">
      <t>デンリョク</t>
    </rPh>
    <rPh sb="28" eb="30">
      <t>キョウキュウ</t>
    </rPh>
    <phoneticPr fontId="1"/>
  </si>
  <si>
    <t>施設№1
会津若松市役所本庁舎</t>
    <rPh sb="0" eb="2">
      <t>シセツ</t>
    </rPh>
    <rPh sb="5" eb="10">
      <t>アイヅワカマツシ</t>
    </rPh>
    <rPh sb="10" eb="12">
      <t>ヤクショ</t>
    </rPh>
    <rPh sb="12" eb="15">
      <t>ホンチョウシャ</t>
    </rPh>
    <phoneticPr fontId="1"/>
  </si>
  <si>
    <t>施設№2
会津若松市役所本庁舎来庁者駐車場</t>
    <rPh sb="5" eb="10">
      <t>アイヅワカマツシ</t>
    </rPh>
    <rPh sb="10" eb="12">
      <t>ヤクショ</t>
    </rPh>
    <rPh sb="12" eb="15">
      <t>ホンチョウシャ</t>
    </rPh>
    <rPh sb="15" eb="17">
      <t>ライチョウ</t>
    </rPh>
    <rPh sb="17" eb="18">
      <t>シャ</t>
    </rPh>
    <rPh sb="18" eb="21">
      <t>チュウシャジョウ</t>
    </rPh>
    <phoneticPr fontId="1"/>
  </si>
  <si>
    <t>施設№3
会津若松市役所栄町第一庁舎</t>
    <rPh sb="5" eb="12">
      <t>アイヅワカマツシヤクショ</t>
    </rPh>
    <rPh sb="12" eb="14">
      <t>サカエマチ</t>
    </rPh>
    <rPh sb="14" eb="16">
      <t>ダイイチ</t>
    </rPh>
    <rPh sb="16" eb="18">
      <t>チョウシャ</t>
    </rPh>
    <phoneticPr fontId="1"/>
  </si>
  <si>
    <t>施設№4
会津若松市役所栄町第二庁舎</t>
    <rPh sb="5" eb="12">
      <t>アイヅワカマツシヤクショ</t>
    </rPh>
    <rPh sb="12" eb="14">
      <t>サカエマチ</t>
    </rPh>
    <rPh sb="14" eb="16">
      <t>ダイニ</t>
    </rPh>
    <rPh sb="16" eb="18">
      <t>チョウシャ</t>
    </rPh>
    <phoneticPr fontId="1"/>
  </si>
  <si>
    <t>施設№5
会津若松市追手町第二庁舎</t>
    <rPh sb="5" eb="10">
      <t>アイヅワカマツシ</t>
    </rPh>
    <rPh sb="10" eb="13">
      <t>オウテマチ</t>
    </rPh>
    <rPh sb="13" eb="17">
      <t>ダイニチョウシャ</t>
    </rPh>
    <phoneticPr fontId="1"/>
  </si>
  <si>
    <t>施設№6
会津若松市中央保育所</t>
    <rPh sb="5" eb="10">
      <t>アイヅワカマツシ</t>
    </rPh>
    <rPh sb="10" eb="12">
      <t>チュウオウ</t>
    </rPh>
    <rPh sb="12" eb="15">
      <t>ホイクショ</t>
    </rPh>
    <phoneticPr fontId="1"/>
  </si>
  <si>
    <t>施設№7
会津若松市立鶴城小学校</t>
    <rPh sb="5" eb="11">
      <t>アイヅワカマツシリツ</t>
    </rPh>
    <rPh sb="11" eb="13">
      <t>カクジョウ</t>
    </rPh>
    <rPh sb="13" eb="16">
      <t>ショウガッコウ</t>
    </rPh>
    <phoneticPr fontId="1"/>
  </si>
  <si>
    <t>施設№8
会津若松市立城北小学校</t>
    <rPh sb="11" eb="13">
      <t>ジョウホク</t>
    </rPh>
    <rPh sb="13" eb="16">
      <t>ショウガッコウ</t>
    </rPh>
    <phoneticPr fontId="1"/>
  </si>
  <si>
    <t>施設№9
会津若松市立行仁小学校</t>
    <rPh sb="11" eb="13">
      <t>ギョウニン</t>
    </rPh>
    <rPh sb="13" eb="16">
      <t>ショウガッコウ</t>
    </rPh>
    <phoneticPr fontId="1"/>
  </si>
  <si>
    <t>施設№10
会津若松市立城西小学校</t>
    <rPh sb="12" eb="14">
      <t>ジョウサイ</t>
    </rPh>
    <rPh sb="14" eb="17">
      <t>ショウガッコウ</t>
    </rPh>
    <phoneticPr fontId="1"/>
  </si>
  <si>
    <t>施設№11
会津若松市立謹教小学校</t>
    <rPh sb="12" eb="13">
      <t>キン</t>
    </rPh>
    <rPh sb="13" eb="14">
      <t>キョウ</t>
    </rPh>
    <rPh sb="14" eb="17">
      <t>ショウガッコウ</t>
    </rPh>
    <phoneticPr fontId="1"/>
  </si>
  <si>
    <t>施設№12
会津若松市立日新小学校</t>
    <rPh sb="12" eb="14">
      <t>ニッシン</t>
    </rPh>
    <rPh sb="14" eb="17">
      <t>ショウガッコウ</t>
    </rPh>
    <phoneticPr fontId="1"/>
  </si>
  <si>
    <t>施設№13
会津若松市立一箕小学校</t>
    <rPh sb="12" eb="13">
      <t>イチ</t>
    </rPh>
    <rPh sb="14" eb="17">
      <t>ショウガッコウ</t>
    </rPh>
    <phoneticPr fontId="1"/>
  </si>
  <si>
    <t>施設№14
会津若松市立松長小学校</t>
    <rPh sb="12" eb="14">
      <t>マツナガ</t>
    </rPh>
    <rPh sb="14" eb="17">
      <t>ショウガッコウ</t>
    </rPh>
    <phoneticPr fontId="1"/>
  </si>
  <si>
    <t>施設№15
会津若松市立永和小学校</t>
    <rPh sb="12" eb="14">
      <t>エイワ</t>
    </rPh>
    <rPh sb="14" eb="17">
      <t>ショウガッコウ</t>
    </rPh>
    <phoneticPr fontId="1"/>
  </si>
  <si>
    <t>施設№16
会津若松市立神指小学校</t>
    <rPh sb="12" eb="13">
      <t>カミ</t>
    </rPh>
    <rPh sb="13" eb="14">
      <t>サ</t>
    </rPh>
    <rPh sb="14" eb="17">
      <t>ショウガッコウ</t>
    </rPh>
    <phoneticPr fontId="1"/>
  </si>
  <si>
    <t>施設№17
会津若松市立門田小学校</t>
    <rPh sb="12" eb="14">
      <t>モンデン</t>
    </rPh>
    <rPh sb="14" eb="17">
      <t>ショウガッコウ</t>
    </rPh>
    <phoneticPr fontId="1"/>
  </si>
  <si>
    <t>施設№18
会津若松市立城南小学校</t>
    <rPh sb="12" eb="14">
      <t>ジョウナン</t>
    </rPh>
    <rPh sb="14" eb="17">
      <t>ショウガッコウ</t>
    </rPh>
    <phoneticPr fontId="1"/>
  </si>
  <si>
    <t>施設№19
会津若松市立大戸小学校</t>
    <rPh sb="12" eb="14">
      <t>オオト</t>
    </rPh>
    <rPh sb="14" eb="17">
      <t>ショウガッコウ</t>
    </rPh>
    <phoneticPr fontId="1"/>
  </si>
  <si>
    <t>施設№20
会津若松市立東山小学校</t>
    <rPh sb="12" eb="14">
      <t>ヒガシヤマ</t>
    </rPh>
    <rPh sb="14" eb="17">
      <t>ショウガッコウ</t>
    </rPh>
    <phoneticPr fontId="1"/>
  </si>
  <si>
    <t>施設№21
会津若松市立小金井小学校</t>
    <rPh sb="12" eb="15">
      <t>コガネイ</t>
    </rPh>
    <rPh sb="15" eb="18">
      <t>ショウガッコウ</t>
    </rPh>
    <phoneticPr fontId="1"/>
  </si>
  <si>
    <t>施設№22
会津若松市立荒舘小学校</t>
    <rPh sb="12" eb="13">
      <t>アラ</t>
    </rPh>
    <rPh sb="13" eb="14">
      <t>タチ</t>
    </rPh>
    <rPh sb="14" eb="17">
      <t>ショウガッコウ</t>
    </rPh>
    <phoneticPr fontId="1"/>
  </si>
  <si>
    <t>施設№23
会津若松市立川南小学校</t>
    <rPh sb="13" eb="14">
      <t>ミナミ</t>
    </rPh>
    <rPh sb="14" eb="17">
      <t>ショウガッコウ</t>
    </rPh>
    <phoneticPr fontId="1"/>
  </si>
  <si>
    <t>施設№24
会津若松市立第一中学校</t>
    <rPh sb="12" eb="14">
      <t>ダイイチ</t>
    </rPh>
    <rPh sb="14" eb="17">
      <t>チュウガッコウ</t>
    </rPh>
    <phoneticPr fontId="1"/>
  </si>
  <si>
    <t>施設№25
会津若松市立第二中学校</t>
    <rPh sb="12" eb="14">
      <t>ダイニ</t>
    </rPh>
    <rPh sb="14" eb="17">
      <t>チュウガッコウ</t>
    </rPh>
    <phoneticPr fontId="1"/>
  </si>
  <si>
    <t>施設№26
会津若松市立第三中学校</t>
    <rPh sb="12" eb="14">
      <t>ダイサン</t>
    </rPh>
    <rPh sb="14" eb="17">
      <t>チュウガッコウ</t>
    </rPh>
    <phoneticPr fontId="1"/>
  </si>
  <si>
    <t>施設№27
会津若松市立第四中学校</t>
    <rPh sb="12" eb="14">
      <t>ダイヨン</t>
    </rPh>
    <rPh sb="14" eb="17">
      <t>チュウガッコウ</t>
    </rPh>
    <phoneticPr fontId="1"/>
  </si>
  <si>
    <t>施設№28
会津若松市立第五中学校</t>
    <rPh sb="12" eb="13">
      <t>ダイ</t>
    </rPh>
    <rPh sb="13" eb="14">
      <t>ゴ</t>
    </rPh>
    <rPh sb="14" eb="17">
      <t>チュウガッコウ</t>
    </rPh>
    <phoneticPr fontId="1"/>
  </si>
  <si>
    <t>施設№29
会津若松市立第六中学校</t>
    <rPh sb="12" eb="14">
      <t>ダイロク</t>
    </rPh>
    <rPh sb="14" eb="17">
      <t>チュウガッコウ</t>
    </rPh>
    <phoneticPr fontId="1"/>
  </si>
  <si>
    <t>施設№30
会津若松市立一箕中学校</t>
    <rPh sb="12" eb="13">
      <t>イチ</t>
    </rPh>
    <rPh sb="14" eb="17">
      <t>チュウガッコウ</t>
    </rPh>
    <phoneticPr fontId="1"/>
  </si>
  <si>
    <t>施設№31
会津若松市立大戸中学校</t>
    <rPh sb="12" eb="14">
      <t>オオト</t>
    </rPh>
    <rPh sb="14" eb="17">
      <t>チュウガッコウ</t>
    </rPh>
    <phoneticPr fontId="1"/>
  </si>
  <si>
    <t>施設№32
会津若松市立北会津中学校</t>
    <rPh sb="12" eb="15">
      <t>キタアイヅ</t>
    </rPh>
    <rPh sb="15" eb="18">
      <t>チュウガッコウ</t>
    </rPh>
    <phoneticPr fontId="1"/>
  </si>
  <si>
    <t>施設№33
会津若松市立河東学園</t>
    <rPh sb="12" eb="14">
      <t>カワヒガシ</t>
    </rPh>
    <rPh sb="14" eb="16">
      <t>ガクエン</t>
    </rPh>
    <phoneticPr fontId="1"/>
  </si>
  <si>
    <t>施設№34
会津若松市立湊学園前期課程</t>
    <rPh sb="12" eb="13">
      <t>ミナト</t>
    </rPh>
    <rPh sb="13" eb="15">
      <t>ガクエン</t>
    </rPh>
    <rPh sb="15" eb="17">
      <t>ゼンキ</t>
    </rPh>
    <rPh sb="17" eb="19">
      <t>カテイ</t>
    </rPh>
    <phoneticPr fontId="1"/>
  </si>
  <si>
    <t>施設№35
会津若松市立湊学園後期課程</t>
    <rPh sb="12" eb="13">
      <t>ミナト</t>
    </rPh>
    <rPh sb="13" eb="15">
      <t>ガクエン</t>
    </rPh>
    <rPh sb="15" eb="17">
      <t>コウキ</t>
    </rPh>
    <rPh sb="17" eb="19">
      <t>カテイ</t>
    </rPh>
    <phoneticPr fontId="1"/>
  </si>
  <si>
    <t>施設№36
会津若松学校給食センター</t>
    <rPh sb="10" eb="12">
      <t>ガッコウ</t>
    </rPh>
    <rPh sb="12" eb="14">
      <t>キュウショク</t>
    </rPh>
    <phoneticPr fontId="1"/>
  </si>
  <si>
    <t>施設№37
北会津地区学校給食センター</t>
    <rPh sb="6" eb="9">
      <t>キタアイヅ</t>
    </rPh>
    <rPh sb="9" eb="11">
      <t>チク</t>
    </rPh>
    <rPh sb="11" eb="13">
      <t>ガッコウ</t>
    </rPh>
    <rPh sb="13" eb="15">
      <t>キュウショク</t>
    </rPh>
    <phoneticPr fontId="1"/>
  </si>
  <si>
    <t>施設№38
河東地区学校給食センター</t>
    <rPh sb="6" eb="8">
      <t>カワヒガシ</t>
    </rPh>
    <rPh sb="8" eb="10">
      <t>チク</t>
    </rPh>
    <rPh sb="10" eb="12">
      <t>ガッコウ</t>
    </rPh>
    <rPh sb="12" eb="14">
      <t>キュウショク</t>
    </rPh>
    <phoneticPr fontId="1"/>
  </si>
  <si>
    <t>施設№39
会津若松市歴史資料センター</t>
    <rPh sb="6" eb="11">
      <t>アイヅワカマツシ</t>
    </rPh>
    <rPh sb="11" eb="13">
      <t>レキシ</t>
    </rPh>
    <rPh sb="13" eb="15">
      <t>シリョウ</t>
    </rPh>
    <phoneticPr fontId="1"/>
  </si>
  <si>
    <t>施設№40
会津若松市生涯学習総合センター</t>
    <rPh sb="6" eb="11">
      <t>アイヅワカマツシ</t>
    </rPh>
    <rPh sb="11" eb="13">
      <t>ショウガイ</t>
    </rPh>
    <rPh sb="13" eb="15">
      <t>ガクシュウ</t>
    </rPh>
    <rPh sb="15" eb="17">
      <t>ソウゴウ</t>
    </rPh>
    <phoneticPr fontId="1"/>
  </si>
  <si>
    <r>
      <t xml:space="preserve">①－②  </t>
    </r>
    <r>
      <rPr>
        <sz val="12"/>
        <color rgb="FFFF0000"/>
        <rFont val="BIZ UDゴシック"/>
        <family val="3"/>
        <charset val="128"/>
      </rPr>
      <t>↑入札書に記載する金額</t>
    </r>
    <rPh sb="6" eb="9">
      <t>ニュウサツショ</t>
    </rPh>
    <rPh sb="10" eb="12">
      <t>キサイ</t>
    </rPh>
    <rPh sb="14" eb="16">
      <t>キンガク</t>
    </rPh>
    <phoneticPr fontId="1"/>
  </si>
  <si>
    <t>商号又は名称（　　               　　　　　　　　　）</t>
    <rPh sb="0" eb="2">
      <t>ショウゴウ</t>
    </rPh>
    <rPh sb="2" eb="3">
      <t>マタ</t>
    </rPh>
    <rPh sb="4" eb="6">
      <t>メイショウ</t>
    </rPh>
    <phoneticPr fontId="1"/>
  </si>
  <si>
    <t>●入札金額は表の最下段に記載の【税抜額】（①－②）としますが、契約は内訳書に入力された各単価による単価契約(税込)とするため、正確な単価を入力すること。</t>
    <rPh sb="1" eb="3">
      <t>ニュウサツ</t>
    </rPh>
    <rPh sb="3" eb="5">
      <t>キンガク</t>
    </rPh>
    <rPh sb="6" eb="7">
      <t>ヒョウ</t>
    </rPh>
    <rPh sb="8" eb="11">
      <t>サイゲダン</t>
    </rPh>
    <rPh sb="12" eb="14">
      <t>キサイ</t>
    </rPh>
    <rPh sb="16" eb="18">
      <t>ゼイヌ</t>
    </rPh>
    <rPh sb="18" eb="19">
      <t>ガク</t>
    </rPh>
    <rPh sb="31" eb="33">
      <t>ケイヤク</t>
    </rPh>
    <rPh sb="34" eb="37">
      <t>ウチワケショ</t>
    </rPh>
    <rPh sb="38" eb="40">
      <t>ニュウリョク</t>
    </rPh>
    <rPh sb="43" eb="44">
      <t>カク</t>
    </rPh>
    <rPh sb="44" eb="46">
      <t>タンカ</t>
    </rPh>
    <rPh sb="49" eb="53">
      <t>タンカケイヤク</t>
    </rPh>
    <rPh sb="54" eb="56">
      <t>ゼイコ</t>
    </rPh>
    <rPh sb="63" eb="65">
      <t>セイカク</t>
    </rPh>
    <rPh sb="66" eb="68">
      <t>タンカ</t>
    </rPh>
    <rPh sb="69" eb="71">
      <t>ニュウリョク</t>
    </rPh>
    <phoneticPr fontId="1"/>
  </si>
  <si>
    <t>予定契約電力（ｋＷ） b</t>
    <rPh sb="0" eb="2">
      <t>ヨテイ</t>
    </rPh>
    <rPh sb="2" eb="4">
      <t>ケイヤク</t>
    </rPh>
    <rPh sb="4" eb="6">
      <t>デンリョク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</si>
</sst>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7" formatCode="#,##0.00_);[Red]\(#,##0.00\)"/>
    <numFmt numFmtId="178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0.5"/>
      <color theme="1"/>
      <name val="BIZ UDゴシック"/>
      <family val="3"/>
      <charset val="128"/>
    </font>
    <font>
      <b/>
      <sz val="10.5"/>
      <color theme="1"/>
      <name val="BIZ UDゴシック"/>
      <family val="3"/>
      <charset val="128"/>
    </font>
    <font>
      <b/>
      <sz val="15"/>
      <color rgb="FFFF0000"/>
      <name val="BIZ UDゴシック"/>
      <family val="3"/>
      <charset val="128"/>
    </font>
    <font>
      <b/>
      <sz val="15"/>
      <color theme="1"/>
      <name val="BIZ UDゴシック"/>
      <family val="3"/>
      <charset val="128"/>
    </font>
    <font>
      <sz val="12"/>
      <color rgb="FFFF0000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B9D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4" fontId="5" fillId="2" borderId="1" xfId="0" applyNumberFormat="1" applyFont="1" applyFill="1" applyBorder="1" applyProtection="1">
      <alignment vertical="center"/>
      <protection locked="0"/>
    </xf>
    <xf numFmtId="177" fontId="5" fillId="2" borderId="1" xfId="0" applyNumberFormat="1" applyFont="1" applyFill="1" applyBorder="1" applyProtection="1">
      <alignment vertical="center"/>
      <protection locked="0"/>
    </xf>
    <xf numFmtId="0" fontId="6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3" borderId="0" xfId="0" applyFont="1" applyFill="1" applyBorder="1" applyProtection="1">
      <alignment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vertical="center" wrapText="1"/>
    </xf>
    <xf numFmtId="0" fontId="5" fillId="0" borderId="8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5" fillId="0" borderId="2" xfId="0" applyFont="1" applyBorder="1" applyProtection="1">
      <alignment vertical="center"/>
    </xf>
    <xf numFmtId="38" fontId="5" fillId="0" borderId="10" xfId="1" applyFont="1" applyBorder="1" applyProtection="1">
      <alignment vertical="center"/>
    </xf>
    <xf numFmtId="0" fontId="5" fillId="0" borderId="2" xfId="0" applyFont="1" applyBorder="1" applyAlignment="1" applyProtection="1">
      <alignment vertical="center" wrapText="1"/>
    </xf>
    <xf numFmtId="3" fontId="5" fillId="0" borderId="10" xfId="0" applyNumberFormat="1" applyFont="1" applyBorder="1" applyProtection="1">
      <alignment vertical="center"/>
    </xf>
    <xf numFmtId="3" fontId="5" fillId="0" borderId="2" xfId="0" applyNumberFormat="1" applyFont="1" applyBorder="1" applyProtection="1">
      <alignment vertical="center"/>
    </xf>
    <xf numFmtId="0" fontId="5" fillId="0" borderId="0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vertical="center" wrapText="1"/>
    </xf>
    <xf numFmtId="4" fontId="5" fillId="0" borderId="2" xfId="0" applyNumberFormat="1" applyFont="1" applyBorder="1" applyProtection="1">
      <alignment vertical="center"/>
    </xf>
    <xf numFmtId="176" fontId="5" fillId="0" borderId="2" xfId="0" applyNumberFormat="1" applyFont="1" applyBorder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 wrapText="1"/>
    </xf>
    <xf numFmtId="4" fontId="5" fillId="0" borderId="0" xfId="0" applyNumberFormat="1" applyFont="1" applyBorder="1" applyProtection="1">
      <alignment vertical="center"/>
    </xf>
    <xf numFmtId="176" fontId="5" fillId="0" borderId="0" xfId="0" applyNumberFormat="1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176" fontId="3" fillId="0" borderId="0" xfId="0" applyNumberFormat="1" applyFont="1" applyBorder="1" applyAlignment="1" applyProtection="1">
      <alignment vertical="center"/>
    </xf>
    <xf numFmtId="0" fontId="8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10" fillId="0" borderId="0" xfId="0" applyFont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3" fontId="3" fillId="0" borderId="2" xfId="0" applyNumberFormat="1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176" fontId="3" fillId="0" borderId="4" xfId="0" applyNumberFormat="1" applyFont="1" applyBorder="1" applyAlignment="1" applyProtection="1">
      <alignment horizontal="right" vertical="center"/>
    </xf>
    <xf numFmtId="176" fontId="3" fillId="0" borderId="3" xfId="0" applyNumberFormat="1" applyFont="1" applyBorder="1" applyAlignment="1" applyProtection="1">
      <alignment horizontal="right" vertical="center"/>
    </xf>
    <xf numFmtId="178" fontId="3" fillId="0" borderId="4" xfId="0" applyNumberFormat="1" applyFont="1" applyBorder="1" applyAlignment="1" applyProtection="1">
      <alignment horizontal="right" vertical="center"/>
    </xf>
    <xf numFmtId="178" fontId="3" fillId="0" borderId="3" xfId="0" applyNumberFormat="1" applyFont="1" applyBorder="1" applyAlignment="1" applyProtection="1">
      <alignment horizontal="right" vertical="center"/>
    </xf>
    <xf numFmtId="178" fontId="7" fillId="0" borderId="4" xfId="0" applyNumberFormat="1" applyFont="1" applyBorder="1" applyAlignment="1" applyProtection="1">
      <alignment horizontal="right" vertical="center"/>
    </xf>
    <xf numFmtId="178" fontId="7" fillId="0" borderId="7" xfId="0" applyNumberFormat="1" applyFont="1" applyBorder="1" applyAlignment="1" applyProtection="1">
      <alignment horizontal="right" vertical="center"/>
    </xf>
    <xf numFmtId="178" fontId="7" fillId="0" borderId="3" xfId="0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2FB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31"/>
  <sheetViews>
    <sheetView tabSelected="1" view="pageBreakPreview" zoomScale="70" zoomScaleNormal="100" zoomScaleSheetLayoutView="70" workbookViewId="0">
      <selection activeCell="H7" sqref="H7"/>
    </sheetView>
  </sheetViews>
  <sheetFormatPr defaultColWidth="9" defaultRowHeight="48" customHeight="1" x14ac:dyDescent="0.45"/>
  <cols>
    <col min="1" max="1" width="2.09765625" style="4" customWidth="1"/>
    <col min="2" max="2" width="7.69921875" style="4" customWidth="1"/>
    <col min="3" max="3" width="24.59765625" style="4" customWidth="1"/>
    <col min="4" max="4" width="12.59765625" style="4" customWidth="1"/>
    <col min="5" max="5" width="18.59765625" style="4" customWidth="1"/>
    <col min="6" max="6" width="12.8984375" style="4" customWidth="1"/>
    <col min="7" max="7" width="15.59765625" style="4" customWidth="1"/>
    <col min="8" max="8" width="13.09765625" style="4" customWidth="1"/>
    <col min="9" max="9" width="13.3984375" style="4" customWidth="1"/>
    <col min="10" max="10" width="5.59765625" style="4" customWidth="1"/>
    <col min="11" max="11" width="7.69921875" style="4" customWidth="1"/>
    <col min="12" max="12" width="23.8984375" style="4" customWidth="1"/>
    <col min="13" max="13" width="12.5" style="4" customWidth="1"/>
    <col min="14" max="14" width="18.69921875" style="4" customWidth="1"/>
    <col min="15" max="15" width="12.59765625" style="4" customWidth="1"/>
    <col min="16" max="16" width="15.59765625" style="4" customWidth="1"/>
    <col min="17" max="18" width="13.09765625" style="4" customWidth="1"/>
    <col min="19" max="21" width="11.19921875" style="4" customWidth="1"/>
    <col min="22" max="22" width="11.8984375" style="4" customWidth="1"/>
    <col min="23" max="16384" width="9" style="4"/>
  </cols>
  <sheetData>
    <row r="1" spans="1:22" ht="25.8" customHeight="1" x14ac:dyDescent="0.45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55" t="s">
        <v>68</v>
      </c>
      <c r="P1" s="55"/>
      <c r="Q1" s="55"/>
      <c r="R1" s="55"/>
      <c r="S1" s="3"/>
    </row>
    <row r="2" spans="1:22" ht="48" customHeight="1" x14ac:dyDescent="0.45">
      <c r="A2" s="57" t="s">
        <v>10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"/>
      <c r="T2" s="5"/>
      <c r="U2" s="5"/>
      <c r="V2" s="5"/>
    </row>
    <row r="3" spans="1:22" ht="48" customHeight="1" x14ac:dyDescent="0.45">
      <c r="A3" s="6"/>
      <c r="B3" s="56" t="s">
        <v>26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22" ht="48.6" customHeight="1" x14ac:dyDescent="0.45">
      <c r="B4" s="42" t="s">
        <v>0</v>
      </c>
      <c r="C4" s="43" t="s">
        <v>14</v>
      </c>
      <c r="D4" s="43"/>
      <c r="E4" s="45" t="s">
        <v>21</v>
      </c>
      <c r="F4" s="46"/>
      <c r="G4" s="46"/>
      <c r="H4" s="47"/>
      <c r="I4" s="7"/>
      <c r="J4" s="7"/>
      <c r="K4" s="42" t="s">
        <v>0</v>
      </c>
      <c r="L4" s="43" t="s">
        <v>14</v>
      </c>
      <c r="M4" s="43"/>
      <c r="N4" s="45" t="s">
        <v>21</v>
      </c>
      <c r="O4" s="46"/>
      <c r="P4" s="46"/>
      <c r="Q4" s="47"/>
      <c r="R4" s="7"/>
      <c r="S4" s="8"/>
      <c r="T4" s="8"/>
      <c r="U4" s="8"/>
      <c r="V4" s="9"/>
    </row>
    <row r="5" spans="1:22" ht="53.4" customHeight="1" thickBot="1" x14ac:dyDescent="0.5">
      <c r="B5" s="43"/>
      <c r="C5" s="43"/>
      <c r="D5" s="44"/>
      <c r="E5" s="10" t="s">
        <v>1</v>
      </c>
      <c r="F5" s="11" t="s">
        <v>22</v>
      </c>
      <c r="G5" s="11" t="s">
        <v>25</v>
      </c>
      <c r="H5" s="10" t="s">
        <v>2</v>
      </c>
      <c r="K5" s="43"/>
      <c r="L5" s="43"/>
      <c r="M5" s="44"/>
      <c r="N5" s="10" t="s">
        <v>1</v>
      </c>
      <c r="O5" s="11" t="s">
        <v>22</v>
      </c>
      <c r="P5" s="11" t="s">
        <v>25</v>
      </c>
      <c r="Q5" s="10" t="s">
        <v>2</v>
      </c>
      <c r="S5" s="8"/>
      <c r="T5" s="8"/>
      <c r="U5" s="8"/>
    </row>
    <row r="6" spans="1:22" ht="48" customHeight="1" thickBot="1" x14ac:dyDescent="0.5">
      <c r="B6" s="40" t="s">
        <v>27</v>
      </c>
      <c r="C6" s="12" t="s">
        <v>15</v>
      </c>
      <c r="D6" s="1"/>
      <c r="E6" s="13" t="s">
        <v>16</v>
      </c>
      <c r="F6" s="2"/>
      <c r="G6" s="2"/>
      <c r="H6" s="14"/>
      <c r="I6" s="15"/>
      <c r="K6" s="40" t="s">
        <v>28</v>
      </c>
      <c r="L6" s="12" t="s">
        <v>15</v>
      </c>
      <c r="M6" s="1"/>
      <c r="N6" s="13" t="s">
        <v>16</v>
      </c>
      <c r="O6" s="2"/>
      <c r="P6" s="2"/>
      <c r="Q6" s="14"/>
      <c r="R6" s="15"/>
      <c r="S6" s="8"/>
      <c r="T6" s="8"/>
      <c r="U6" s="8"/>
    </row>
    <row r="7" spans="1:22" ht="48" customHeight="1" x14ac:dyDescent="0.15">
      <c r="B7" s="41"/>
      <c r="C7" s="16" t="s">
        <v>70</v>
      </c>
      <c r="D7" s="17">
        <v>500</v>
      </c>
      <c r="E7" s="18" t="s">
        <v>17</v>
      </c>
      <c r="F7" s="19">
        <v>274796</v>
      </c>
      <c r="G7" s="19">
        <v>679858</v>
      </c>
      <c r="H7" s="20">
        <f>F7+G7</f>
        <v>954654</v>
      </c>
      <c r="I7" s="21" t="s">
        <v>18</v>
      </c>
      <c r="K7" s="41"/>
      <c r="L7" s="16" t="s">
        <v>70</v>
      </c>
      <c r="M7" s="17">
        <v>40</v>
      </c>
      <c r="N7" s="18" t="s">
        <v>17</v>
      </c>
      <c r="O7" s="19">
        <v>2178</v>
      </c>
      <c r="P7" s="19">
        <v>6977</v>
      </c>
      <c r="Q7" s="20">
        <f>O7+P7</f>
        <v>9155</v>
      </c>
      <c r="R7" s="21" t="s">
        <v>18</v>
      </c>
      <c r="S7" s="8"/>
      <c r="T7" s="8"/>
      <c r="U7" s="8"/>
    </row>
    <row r="8" spans="1:22" ht="48" customHeight="1" x14ac:dyDescent="0.45">
      <c r="B8" s="41"/>
      <c r="C8" s="22" t="s">
        <v>20</v>
      </c>
      <c r="D8" s="23">
        <f>ROUNDDOWN(D6*D7*0.85*12,2)</f>
        <v>0</v>
      </c>
      <c r="E8" s="13" t="s">
        <v>19</v>
      </c>
      <c r="F8" s="23">
        <f>ROUNDDOWN(F6*F7,2)</f>
        <v>0</v>
      </c>
      <c r="G8" s="23">
        <f>ROUNDDOWN(G6*G7,2)</f>
        <v>0</v>
      </c>
      <c r="H8" s="23">
        <f>F8+G8</f>
        <v>0</v>
      </c>
      <c r="I8" s="24">
        <f>ROUNDDOWN(D8+H8,2)</f>
        <v>0</v>
      </c>
      <c r="K8" s="41"/>
      <c r="L8" s="22" t="s">
        <v>20</v>
      </c>
      <c r="M8" s="23">
        <f>ROUNDDOWN(M6*M7*0.85*12,2)</f>
        <v>0</v>
      </c>
      <c r="N8" s="13" t="s">
        <v>19</v>
      </c>
      <c r="O8" s="23">
        <f>ROUNDDOWN(O6*O7,2)</f>
        <v>0</v>
      </c>
      <c r="P8" s="23">
        <f>ROUNDDOWN(P6*P7,2)</f>
        <v>0</v>
      </c>
      <c r="Q8" s="23">
        <f>O8+P8</f>
        <v>0</v>
      </c>
      <c r="R8" s="24">
        <f>ROUNDDOWN(M8+Q8,2)</f>
        <v>0</v>
      </c>
      <c r="S8" s="8"/>
      <c r="T8" s="8"/>
      <c r="U8" s="8"/>
    </row>
    <row r="9" spans="1:22" ht="29.4" customHeight="1" x14ac:dyDescent="0.45">
      <c r="B9" s="25"/>
      <c r="C9" s="26"/>
      <c r="D9" s="27"/>
      <c r="E9" s="26"/>
      <c r="F9" s="27"/>
      <c r="G9" s="27"/>
      <c r="H9" s="27"/>
      <c r="I9" s="27"/>
      <c r="J9" s="27"/>
      <c r="K9" s="28"/>
      <c r="L9" s="29"/>
      <c r="M9" s="25"/>
      <c r="N9" s="26"/>
      <c r="O9" s="27"/>
      <c r="P9" s="26"/>
      <c r="Q9" s="27"/>
      <c r="R9" s="27"/>
      <c r="S9" s="27"/>
      <c r="T9" s="27"/>
      <c r="U9" s="27"/>
      <c r="V9" s="28"/>
    </row>
    <row r="10" spans="1:22" ht="48" customHeight="1" x14ac:dyDescent="0.45">
      <c r="B10" s="42" t="s">
        <v>0</v>
      </c>
      <c r="C10" s="43" t="s">
        <v>14</v>
      </c>
      <c r="D10" s="43"/>
      <c r="E10" s="45" t="s">
        <v>21</v>
      </c>
      <c r="F10" s="46"/>
      <c r="G10" s="46"/>
      <c r="H10" s="47"/>
      <c r="I10" s="7"/>
      <c r="J10" s="27"/>
      <c r="K10" s="42" t="s">
        <v>0</v>
      </c>
      <c r="L10" s="43" t="s">
        <v>14</v>
      </c>
      <c r="M10" s="43"/>
      <c r="N10" s="45" t="s">
        <v>21</v>
      </c>
      <c r="O10" s="46"/>
      <c r="P10" s="46"/>
      <c r="Q10" s="47"/>
      <c r="R10" s="7"/>
      <c r="S10" s="27"/>
      <c r="T10" s="27"/>
      <c r="U10" s="27"/>
      <c r="V10" s="28"/>
    </row>
    <row r="11" spans="1:22" ht="56.4" customHeight="1" thickBot="1" x14ac:dyDescent="0.5">
      <c r="B11" s="43"/>
      <c r="C11" s="43"/>
      <c r="D11" s="44"/>
      <c r="E11" s="10" t="s">
        <v>1</v>
      </c>
      <c r="F11" s="11" t="s">
        <v>22</v>
      </c>
      <c r="G11" s="11" t="s">
        <v>25</v>
      </c>
      <c r="H11" s="10" t="s">
        <v>2</v>
      </c>
      <c r="J11" s="27"/>
      <c r="K11" s="43"/>
      <c r="L11" s="43"/>
      <c r="M11" s="44"/>
      <c r="N11" s="10" t="s">
        <v>1</v>
      </c>
      <c r="O11" s="11" t="s">
        <v>22</v>
      </c>
      <c r="P11" s="11" t="s">
        <v>25</v>
      </c>
      <c r="Q11" s="10" t="s">
        <v>2</v>
      </c>
      <c r="S11" s="27"/>
      <c r="T11" s="27"/>
      <c r="U11" s="27"/>
      <c r="V11" s="28"/>
    </row>
    <row r="12" spans="1:22" ht="48" customHeight="1" thickBot="1" x14ac:dyDescent="0.5">
      <c r="B12" s="40" t="s">
        <v>29</v>
      </c>
      <c r="C12" s="12" t="s">
        <v>15</v>
      </c>
      <c r="D12" s="1"/>
      <c r="E12" s="13" t="s">
        <v>16</v>
      </c>
      <c r="F12" s="2"/>
      <c r="G12" s="2"/>
      <c r="H12" s="14"/>
      <c r="I12" s="15"/>
      <c r="J12" s="27"/>
      <c r="K12" s="40" t="s">
        <v>30</v>
      </c>
      <c r="L12" s="12" t="s">
        <v>15</v>
      </c>
      <c r="M12" s="1"/>
      <c r="N12" s="13" t="s">
        <v>16</v>
      </c>
      <c r="O12" s="2"/>
      <c r="P12" s="2"/>
      <c r="Q12" s="14"/>
      <c r="R12" s="15"/>
      <c r="S12" s="27"/>
      <c r="T12" s="27"/>
      <c r="U12" s="27"/>
      <c r="V12" s="28"/>
    </row>
    <row r="13" spans="1:22" ht="48" customHeight="1" x14ac:dyDescent="0.15">
      <c r="B13" s="41"/>
      <c r="C13" s="16" t="s">
        <v>70</v>
      </c>
      <c r="D13" s="17">
        <v>115</v>
      </c>
      <c r="E13" s="18" t="s">
        <v>17</v>
      </c>
      <c r="F13" s="19">
        <v>101607</v>
      </c>
      <c r="G13" s="19">
        <v>143765</v>
      </c>
      <c r="H13" s="20">
        <f>F13+G13</f>
        <v>245372</v>
      </c>
      <c r="I13" s="21" t="s">
        <v>18</v>
      </c>
      <c r="J13" s="27"/>
      <c r="K13" s="41"/>
      <c r="L13" s="16" t="s">
        <v>70</v>
      </c>
      <c r="M13" s="17">
        <v>30</v>
      </c>
      <c r="N13" s="18" t="s">
        <v>17</v>
      </c>
      <c r="O13" s="19">
        <v>25992</v>
      </c>
      <c r="P13" s="19">
        <v>75106</v>
      </c>
      <c r="Q13" s="20">
        <f>O13+P13</f>
        <v>101098</v>
      </c>
      <c r="R13" s="21" t="s">
        <v>18</v>
      </c>
      <c r="S13" s="27"/>
      <c r="T13" s="27"/>
      <c r="U13" s="27"/>
      <c r="V13" s="28"/>
    </row>
    <row r="14" spans="1:22" ht="48" customHeight="1" x14ac:dyDescent="0.45">
      <c r="B14" s="41"/>
      <c r="C14" s="22" t="s">
        <v>20</v>
      </c>
      <c r="D14" s="23">
        <f>ROUNDDOWN(D12*D13*0.85*12,2)</f>
        <v>0</v>
      </c>
      <c r="E14" s="13" t="s">
        <v>19</v>
      </c>
      <c r="F14" s="23">
        <f>ROUNDDOWN(F12*F13,2)</f>
        <v>0</v>
      </c>
      <c r="G14" s="23">
        <f>ROUNDDOWN(G12*G13,2)</f>
        <v>0</v>
      </c>
      <c r="H14" s="23">
        <f>F14+G14</f>
        <v>0</v>
      </c>
      <c r="I14" s="24">
        <f>ROUNDDOWN(D14+H14,2)</f>
        <v>0</v>
      </c>
      <c r="J14" s="27"/>
      <c r="K14" s="41"/>
      <c r="L14" s="22" t="s">
        <v>20</v>
      </c>
      <c r="M14" s="23">
        <f>ROUNDDOWN(M12*M13*0.85*12,2)</f>
        <v>0</v>
      </c>
      <c r="N14" s="13" t="s">
        <v>19</v>
      </c>
      <c r="O14" s="23">
        <f>ROUNDDOWN(O12*O13,2)</f>
        <v>0</v>
      </c>
      <c r="P14" s="23">
        <f>ROUNDDOWN(P12*P13,2)</f>
        <v>0</v>
      </c>
      <c r="Q14" s="23">
        <f>O14+P14</f>
        <v>0</v>
      </c>
      <c r="R14" s="24">
        <f>ROUNDDOWN(M14+Q14,2)</f>
        <v>0</v>
      </c>
      <c r="S14" s="27"/>
      <c r="T14" s="27"/>
      <c r="U14" s="27"/>
      <c r="V14" s="28"/>
    </row>
    <row r="15" spans="1:22" ht="30" customHeight="1" x14ac:dyDescent="0.45">
      <c r="B15" s="25"/>
      <c r="C15" s="26"/>
      <c r="D15" s="27"/>
      <c r="E15" s="26"/>
      <c r="F15" s="27"/>
      <c r="G15" s="27"/>
      <c r="H15" s="27"/>
      <c r="I15" s="27"/>
      <c r="J15" s="27"/>
      <c r="K15" s="28"/>
      <c r="L15" s="29"/>
      <c r="M15" s="25"/>
      <c r="N15" s="26"/>
      <c r="O15" s="27"/>
      <c r="P15" s="26"/>
      <c r="Q15" s="27"/>
      <c r="R15" s="27"/>
      <c r="S15" s="27"/>
      <c r="T15" s="27"/>
      <c r="U15" s="27"/>
      <c r="V15" s="28"/>
    </row>
    <row r="16" spans="1:22" ht="48" customHeight="1" x14ac:dyDescent="0.45">
      <c r="B16" s="42" t="s">
        <v>0</v>
      </c>
      <c r="C16" s="43" t="s">
        <v>14</v>
      </c>
      <c r="D16" s="43"/>
      <c r="E16" s="45" t="s">
        <v>21</v>
      </c>
      <c r="F16" s="46"/>
      <c r="G16" s="46"/>
      <c r="H16" s="47"/>
      <c r="I16" s="7"/>
      <c r="J16" s="27"/>
      <c r="K16" s="42" t="s">
        <v>0</v>
      </c>
      <c r="L16" s="43" t="s">
        <v>14</v>
      </c>
      <c r="M16" s="43"/>
      <c r="N16" s="45" t="s">
        <v>21</v>
      </c>
      <c r="O16" s="46"/>
      <c r="P16" s="46"/>
      <c r="Q16" s="47"/>
      <c r="R16" s="7"/>
      <c r="S16" s="27"/>
      <c r="T16" s="27"/>
      <c r="U16" s="27"/>
      <c r="V16" s="28"/>
    </row>
    <row r="17" spans="2:22" ht="55.8" customHeight="1" thickBot="1" x14ac:dyDescent="0.5">
      <c r="B17" s="43"/>
      <c r="C17" s="43"/>
      <c r="D17" s="44"/>
      <c r="E17" s="10" t="s">
        <v>1</v>
      </c>
      <c r="F17" s="11" t="s">
        <v>22</v>
      </c>
      <c r="G17" s="11" t="s">
        <v>25</v>
      </c>
      <c r="H17" s="10" t="s">
        <v>2</v>
      </c>
      <c r="J17" s="27"/>
      <c r="K17" s="43"/>
      <c r="L17" s="43"/>
      <c r="M17" s="44"/>
      <c r="N17" s="10" t="s">
        <v>1</v>
      </c>
      <c r="O17" s="11" t="s">
        <v>22</v>
      </c>
      <c r="P17" s="11" t="s">
        <v>25</v>
      </c>
      <c r="Q17" s="10" t="s">
        <v>2</v>
      </c>
      <c r="S17" s="27"/>
      <c r="T17" s="27"/>
      <c r="U17" s="27"/>
      <c r="V17" s="28"/>
    </row>
    <row r="18" spans="2:22" ht="48" customHeight="1" thickBot="1" x14ac:dyDescent="0.5">
      <c r="B18" s="40" t="s">
        <v>31</v>
      </c>
      <c r="C18" s="12" t="s">
        <v>15</v>
      </c>
      <c r="D18" s="1"/>
      <c r="E18" s="13" t="s">
        <v>16</v>
      </c>
      <c r="F18" s="2"/>
      <c r="G18" s="2"/>
      <c r="H18" s="14"/>
      <c r="I18" s="15"/>
      <c r="J18" s="27"/>
      <c r="K18" s="40" t="s">
        <v>32</v>
      </c>
      <c r="L18" s="12" t="s">
        <v>15</v>
      </c>
      <c r="M18" s="1"/>
      <c r="N18" s="13" t="s">
        <v>16</v>
      </c>
      <c r="O18" s="2"/>
      <c r="P18" s="2"/>
      <c r="Q18" s="14"/>
      <c r="R18" s="15"/>
      <c r="S18" s="27"/>
      <c r="T18" s="27"/>
      <c r="U18" s="27"/>
      <c r="V18" s="28"/>
    </row>
    <row r="19" spans="2:22" ht="48" customHeight="1" x14ac:dyDescent="0.15">
      <c r="B19" s="41"/>
      <c r="C19" s="16" t="s">
        <v>70</v>
      </c>
      <c r="D19" s="17">
        <v>260</v>
      </c>
      <c r="E19" s="18" t="s">
        <v>17</v>
      </c>
      <c r="F19" s="19">
        <v>24305</v>
      </c>
      <c r="G19" s="19">
        <v>125379</v>
      </c>
      <c r="H19" s="20">
        <f>F19+G19</f>
        <v>149684</v>
      </c>
      <c r="I19" s="21" t="s">
        <v>18</v>
      </c>
      <c r="J19" s="27"/>
      <c r="K19" s="41"/>
      <c r="L19" s="16" t="s">
        <v>70</v>
      </c>
      <c r="M19" s="17">
        <v>41</v>
      </c>
      <c r="N19" s="18" t="s">
        <v>17</v>
      </c>
      <c r="O19" s="19">
        <v>14302</v>
      </c>
      <c r="P19" s="19">
        <v>47265</v>
      </c>
      <c r="Q19" s="20">
        <f>O19+P19</f>
        <v>61567</v>
      </c>
      <c r="R19" s="21" t="s">
        <v>18</v>
      </c>
      <c r="S19" s="27"/>
      <c r="T19" s="27"/>
      <c r="U19" s="27"/>
      <c r="V19" s="28"/>
    </row>
    <row r="20" spans="2:22" ht="48" customHeight="1" x14ac:dyDescent="0.45">
      <c r="B20" s="41"/>
      <c r="C20" s="22" t="s">
        <v>20</v>
      </c>
      <c r="D20" s="23">
        <f>ROUNDDOWN(D18*D19*0.85*12,2)</f>
        <v>0</v>
      </c>
      <c r="E20" s="13" t="s">
        <v>19</v>
      </c>
      <c r="F20" s="23">
        <f>ROUNDDOWN(F18*F19,2)</f>
        <v>0</v>
      </c>
      <c r="G20" s="23">
        <f>ROUNDDOWN(G18*G19,2)</f>
        <v>0</v>
      </c>
      <c r="H20" s="23">
        <f>F20+G20</f>
        <v>0</v>
      </c>
      <c r="I20" s="24">
        <f>ROUNDDOWN(D20+H20,2)</f>
        <v>0</v>
      </c>
      <c r="J20" s="27"/>
      <c r="K20" s="41"/>
      <c r="L20" s="22" t="s">
        <v>20</v>
      </c>
      <c r="M20" s="23">
        <f>ROUNDDOWN(M18*M19*0.85*12,2)</f>
        <v>0</v>
      </c>
      <c r="N20" s="13" t="s">
        <v>19</v>
      </c>
      <c r="O20" s="23">
        <f>ROUNDDOWN(O18*O19,2)</f>
        <v>0</v>
      </c>
      <c r="P20" s="23">
        <f>ROUNDDOWN(P18*P19,2)</f>
        <v>0</v>
      </c>
      <c r="Q20" s="23">
        <f>O20+P20</f>
        <v>0</v>
      </c>
      <c r="R20" s="24">
        <f>ROUNDDOWN(M20+Q20,2)</f>
        <v>0</v>
      </c>
      <c r="S20" s="27"/>
      <c r="T20" s="27"/>
      <c r="U20" s="27"/>
      <c r="V20" s="28"/>
    </row>
    <row r="21" spans="2:22" ht="25.8" customHeight="1" x14ac:dyDescent="0.45">
      <c r="B21" s="25"/>
      <c r="C21" s="26"/>
      <c r="D21" s="27"/>
      <c r="E21" s="26"/>
      <c r="F21" s="27"/>
      <c r="G21" s="27"/>
      <c r="H21" s="27"/>
      <c r="I21" s="27"/>
      <c r="J21" s="27"/>
      <c r="K21" s="28"/>
      <c r="L21" s="29"/>
      <c r="M21" s="25"/>
      <c r="N21" s="26"/>
      <c r="O21" s="27"/>
      <c r="P21" s="26"/>
      <c r="Q21" s="27"/>
      <c r="R21" s="27"/>
      <c r="S21" s="27"/>
      <c r="T21" s="27"/>
      <c r="U21" s="27"/>
      <c r="V21" s="28"/>
    </row>
    <row r="22" spans="2:22" ht="48" customHeight="1" x14ac:dyDescent="0.45">
      <c r="B22" s="42" t="s">
        <v>0</v>
      </c>
      <c r="C22" s="43" t="s">
        <v>14</v>
      </c>
      <c r="D22" s="43"/>
      <c r="E22" s="45" t="s">
        <v>21</v>
      </c>
      <c r="F22" s="46"/>
      <c r="G22" s="46"/>
      <c r="H22" s="47"/>
      <c r="I22" s="7"/>
      <c r="J22" s="27"/>
      <c r="K22" s="42" t="s">
        <v>0</v>
      </c>
      <c r="L22" s="43" t="s">
        <v>14</v>
      </c>
      <c r="M22" s="43"/>
      <c r="N22" s="45" t="s">
        <v>21</v>
      </c>
      <c r="O22" s="46"/>
      <c r="P22" s="46"/>
      <c r="Q22" s="47"/>
      <c r="R22" s="7"/>
      <c r="S22" s="27"/>
      <c r="T22" s="27"/>
      <c r="U22" s="27"/>
      <c r="V22" s="28"/>
    </row>
    <row r="23" spans="2:22" ht="54.6" customHeight="1" thickBot="1" x14ac:dyDescent="0.5">
      <c r="B23" s="43"/>
      <c r="C23" s="43"/>
      <c r="D23" s="44"/>
      <c r="E23" s="10" t="s">
        <v>1</v>
      </c>
      <c r="F23" s="11" t="s">
        <v>22</v>
      </c>
      <c r="G23" s="11" t="s">
        <v>25</v>
      </c>
      <c r="H23" s="10" t="s">
        <v>2</v>
      </c>
      <c r="J23" s="27"/>
      <c r="K23" s="43"/>
      <c r="L23" s="43"/>
      <c r="M23" s="44"/>
      <c r="N23" s="10" t="s">
        <v>1</v>
      </c>
      <c r="O23" s="11" t="s">
        <v>22</v>
      </c>
      <c r="P23" s="11" t="s">
        <v>25</v>
      </c>
      <c r="Q23" s="10" t="s">
        <v>2</v>
      </c>
      <c r="S23" s="27"/>
      <c r="T23" s="27"/>
      <c r="U23" s="27"/>
      <c r="V23" s="28"/>
    </row>
    <row r="24" spans="2:22" ht="48" customHeight="1" thickBot="1" x14ac:dyDescent="0.5">
      <c r="B24" s="40" t="s">
        <v>33</v>
      </c>
      <c r="C24" s="12" t="s">
        <v>15</v>
      </c>
      <c r="D24" s="1"/>
      <c r="E24" s="13" t="s">
        <v>16</v>
      </c>
      <c r="F24" s="2"/>
      <c r="G24" s="2"/>
      <c r="H24" s="14"/>
      <c r="I24" s="15"/>
      <c r="J24" s="27"/>
      <c r="K24" s="40" t="s">
        <v>34</v>
      </c>
      <c r="L24" s="12" t="s">
        <v>15</v>
      </c>
      <c r="M24" s="1"/>
      <c r="N24" s="13" t="s">
        <v>16</v>
      </c>
      <c r="O24" s="2"/>
      <c r="P24" s="2"/>
      <c r="Q24" s="14"/>
      <c r="R24" s="15"/>
      <c r="S24" s="27"/>
      <c r="T24" s="27"/>
      <c r="U24" s="27"/>
      <c r="V24" s="28"/>
    </row>
    <row r="25" spans="2:22" ht="48" customHeight="1" x14ac:dyDescent="0.15">
      <c r="B25" s="41"/>
      <c r="C25" s="16" t="s">
        <v>70</v>
      </c>
      <c r="D25" s="17">
        <v>98</v>
      </c>
      <c r="E25" s="18" t="s">
        <v>17</v>
      </c>
      <c r="F25" s="19">
        <v>29295</v>
      </c>
      <c r="G25" s="19">
        <v>132643</v>
      </c>
      <c r="H25" s="20">
        <f>F25+G25</f>
        <v>161938</v>
      </c>
      <c r="I25" s="21" t="s">
        <v>18</v>
      </c>
      <c r="J25" s="27"/>
      <c r="K25" s="41"/>
      <c r="L25" s="16" t="s">
        <v>70</v>
      </c>
      <c r="M25" s="17">
        <v>111</v>
      </c>
      <c r="N25" s="18" t="s">
        <v>17</v>
      </c>
      <c r="O25" s="19">
        <v>41752</v>
      </c>
      <c r="P25" s="19">
        <v>114422</v>
      </c>
      <c r="Q25" s="20">
        <f>O25+P25</f>
        <v>156174</v>
      </c>
      <c r="R25" s="21" t="s">
        <v>18</v>
      </c>
      <c r="S25" s="27"/>
      <c r="T25" s="27"/>
      <c r="U25" s="27"/>
      <c r="V25" s="28"/>
    </row>
    <row r="26" spans="2:22" ht="48" customHeight="1" x14ac:dyDescent="0.45">
      <c r="B26" s="41"/>
      <c r="C26" s="22" t="s">
        <v>20</v>
      </c>
      <c r="D26" s="23">
        <f>ROUNDDOWN(D24*D25*0.85*12,2)</f>
        <v>0</v>
      </c>
      <c r="E26" s="13" t="s">
        <v>19</v>
      </c>
      <c r="F26" s="23">
        <f>ROUNDDOWN(F24*F25,2)</f>
        <v>0</v>
      </c>
      <c r="G26" s="23">
        <f>ROUNDDOWN(G24*G25,2)</f>
        <v>0</v>
      </c>
      <c r="H26" s="23">
        <f>F26+G26</f>
        <v>0</v>
      </c>
      <c r="I26" s="24">
        <f>ROUNDDOWN(D26+H26,2)</f>
        <v>0</v>
      </c>
      <c r="J26" s="27"/>
      <c r="K26" s="41"/>
      <c r="L26" s="22" t="s">
        <v>20</v>
      </c>
      <c r="M26" s="23">
        <f>ROUNDDOWN(M24*M25*0.85*12,2)</f>
        <v>0</v>
      </c>
      <c r="N26" s="13" t="s">
        <v>19</v>
      </c>
      <c r="O26" s="23">
        <f>ROUNDDOWN(O24*O25,2)</f>
        <v>0</v>
      </c>
      <c r="P26" s="23">
        <f>ROUNDDOWN(P24*P25,2)</f>
        <v>0</v>
      </c>
      <c r="Q26" s="23">
        <f>O26+P26</f>
        <v>0</v>
      </c>
      <c r="R26" s="24">
        <f>ROUNDDOWN(M26+Q26,2)</f>
        <v>0</v>
      </c>
      <c r="S26" s="27"/>
      <c r="T26" s="27"/>
      <c r="U26" s="27"/>
      <c r="V26" s="28"/>
    </row>
    <row r="27" spans="2:22" ht="30" customHeight="1" x14ac:dyDescent="0.45">
      <c r="B27" s="25"/>
      <c r="C27" s="26"/>
      <c r="D27" s="27"/>
      <c r="E27" s="26"/>
      <c r="F27" s="27"/>
      <c r="G27" s="27"/>
      <c r="H27" s="27"/>
      <c r="I27" s="27"/>
      <c r="J27" s="27"/>
      <c r="K27" s="28"/>
      <c r="L27" s="29"/>
      <c r="M27" s="25"/>
      <c r="N27" s="26"/>
      <c r="O27" s="27"/>
      <c r="P27" s="26"/>
      <c r="Q27" s="27"/>
      <c r="R27" s="27"/>
      <c r="S27" s="27"/>
      <c r="T27" s="27"/>
      <c r="U27" s="27"/>
      <c r="V27" s="28"/>
    </row>
    <row r="28" spans="2:22" ht="48" customHeight="1" x14ac:dyDescent="0.45">
      <c r="B28" s="42" t="s">
        <v>0</v>
      </c>
      <c r="C28" s="43" t="s">
        <v>14</v>
      </c>
      <c r="D28" s="43"/>
      <c r="E28" s="45" t="s">
        <v>21</v>
      </c>
      <c r="F28" s="46"/>
      <c r="G28" s="46"/>
      <c r="H28" s="47"/>
      <c r="I28" s="7"/>
      <c r="J28" s="27"/>
      <c r="K28" s="42" t="s">
        <v>0</v>
      </c>
      <c r="L28" s="43" t="s">
        <v>14</v>
      </c>
      <c r="M28" s="43"/>
      <c r="N28" s="45" t="s">
        <v>21</v>
      </c>
      <c r="O28" s="46"/>
      <c r="P28" s="46"/>
      <c r="Q28" s="47"/>
      <c r="R28" s="7"/>
      <c r="S28" s="27"/>
      <c r="T28" s="27"/>
      <c r="U28" s="27"/>
      <c r="V28" s="28"/>
    </row>
    <row r="29" spans="2:22" ht="52.8" customHeight="1" thickBot="1" x14ac:dyDescent="0.5">
      <c r="B29" s="43"/>
      <c r="C29" s="43"/>
      <c r="D29" s="44"/>
      <c r="E29" s="10" t="s">
        <v>1</v>
      </c>
      <c r="F29" s="11" t="s">
        <v>22</v>
      </c>
      <c r="G29" s="11" t="s">
        <v>25</v>
      </c>
      <c r="H29" s="10" t="s">
        <v>2</v>
      </c>
      <c r="J29" s="27"/>
      <c r="K29" s="43"/>
      <c r="L29" s="43"/>
      <c r="M29" s="44"/>
      <c r="N29" s="10" t="s">
        <v>1</v>
      </c>
      <c r="O29" s="11" t="s">
        <v>22</v>
      </c>
      <c r="P29" s="11" t="s">
        <v>25</v>
      </c>
      <c r="Q29" s="10" t="s">
        <v>2</v>
      </c>
      <c r="S29" s="27"/>
      <c r="T29" s="27"/>
      <c r="U29" s="27"/>
      <c r="V29" s="28"/>
    </row>
    <row r="30" spans="2:22" ht="48" customHeight="1" thickBot="1" x14ac:dyDescent="0.5">
      <c r="B30" s="40" t="s">
        <v>35</v>
      </c>
      <c r="C30" s="12" t="s">
        <v>15</v>
      </c>
      <c r="D30" s="1"/>
      <c r="E30" s="13" t="s">
        <v>16</v>
      </c>
      <c r="F30" s="2"/>
      <c r="G30" s="2"/>
      <c r="H30" s="14"/>
      <c r="I30" s="15"/>
      <c r="J30" s="27"/>
      <c r="K30" s="40" t="s">
        <v>36</v>
      </c>
      <c r="L30" s="12" t="s">
        <v>15</v>
      </c>
      <c r="M30" s="1"/>
      <c r="N30" s="13" t="s">
        <v>16</v>
      </c>
      <c r="O30" s="2"/>
      <c r="P30" s="2"/>
      <c r="Q30" s="14"/>
      <c r="R30" s="15"/>
      <c r="S30" s="27"/>
      <c r="T30" s="27"/>
      <c r="U30" s="27"/>
      <c r="V30" s="28"/>
    </row>
    <row r="31" spans="2:22" ht="48" customHeight="1" x14ac:dyDescent="0.15">
      <c r="B31" s="41"/>
      <c r="C31" s="16" t="s">
        <v>70</v>
      </c>
      <c r="D31" s="17">
        <v>158</v>
      </c>
      <c r="E31" s="18" t="s">
        <v>17</v>
      </c>
      <c r="F31" s="19">
        <v>33399</v>
      </c>
      <c r="G31" s="19">
        <v>162919</v>
      </c>
      <c r="H31" s="20">
        <f>F31+G31</f>
        <v>196318</v>
      </c>
      <c r="I31" s="21" t="s">
        <v>18</v>
      </c>
      <c r="J31" s="27"/>
      <c r="K31" s="41"/>
      <c r="L31" s="16" t="s">
        <v>70</v>
      </c>
      <c r="M31" s="17">
        <v>136</v>
      </c>
      <c r="N31" s="18" t="s">
        <v>17</v>
      </c>
      <c r="O31" s="19">
        <v>51510</v>
      </c>
      <c r="P31" s="19">
        <v>199989</v>
      </c>
      <c r="Q31" s="20">
        <f>O31+P31</f>
        <v>251499</v>
      </c>
      <c r="R31" s="21" t="s">
        <v>18</v>
      </c>
      <c r="S31" s="27"/>
      <c r="T31" s="27"/>
      <c r="U31" s="27"/>
      <c r="V31" s="28"/>
    </row>
    <row r="32" spans="2:22" ht="48" customHeight="1" x14ac:dyDescent="0.45">
      <c r="B32" s="41"/>
      <c r="C32" s="22" t="s">
        <v>20</v>
      </c>
      <c r="D32" s="23">
        <f>ROUNDDOWN(D30*D31*0.85*12,2)</f>
        <v>0</v>
      </c>
      <c r="E32" s="13" t="s">
        <v>19</v>
      </c>
      <c r="F32" s="23">
        <f>ROUNDDOWN(F30*F31,2)</f>
        <v>0</v>
      </c>
      <c r="G32" s="23">
        <f>ROUNDDOWN(G30*G31,2)</f>
        <v>0</v>
      </c>
      <c r="H32" s="23">
        <f>F32+G32</f>
        <v>0</v>
      </c>
      <c r="I32" s="24">
        <f>ROUNDDOWN(D32+H32,2)</f>
        <v>0</v>
      </c>
      <c r="J32" s="27"/>
      <c r="K32" s="41"/>
      <c r="L32" s="22" t="s">
        <v>20</v>
      </c>
      <c r="M32" s="23">
        <f>ROUNDDOWN(M30*M31*0.85*12,2)</f>
        <v>0</v>
      </c>
      <c r="N32" s="13" t="s">
        <v>19</v>
      </c>
      <c r="O32" s="23">
        <f>ROUNDDOWN(O30*O31,2)</f>
        <v>0</v>
      </c>
      <c r="P32" s="23">
        <f>ROUNDDOWN(P30*P31,2)</f>
        <v>0</v>
      </c>
      <c r="Q32" s="23">
        <f>O32+P32</f>
        <v>0</v>
      </c>
      <c r="R32" s="24">
        <f>ROUNDDOWN(M32+Q32,2)</f>
        <v>0</v>
      </c>
      <c r="S32" s="27"/>
      <c r="T32" s="27"/>
      <c r="U32" s="27"/>
      <c r="V32" s="28"/>
    </row>
    <row r="33" spans="2:22" ht="30" customHeight="1" x14ac:dyDescent="0.45">
      <c r="B33" s="25"/>
      <c r="C33" s="26"/>
      <c r="D33" s="27"/>
      <c r="E33" s="26"/>
      <c r="F33" s="27"/>
      <c r="G33" s="27"/>
      <c r="H33" s="27"/>
      <c r="I33" s="27"/>
      <c r="J33" s="27"/>
      <c r="K33" s="28"/>
      <c r="L33" s="29"/>
      <c r="M33" s="25"/>
      <c r="N33" s="26"/>
      <c r="O33" s="27"/>
      <c r="P33" s="26"/>
      <c r="Q33" s="27"/>
      <c r="R33" s="27"/>
      <c r="S33" s="27"/>
      <c r="T33" s="27"/>
      <c r="U33" s="27"/>
      <c r="V33" s="28"/>
    </row>
    <row r="34" spans="2:22" ht="48" customHeight="1" x14ac:dyDescent="0.45">
      <c r="B34" s="42" t="s">
        <v>0</v>
      </c>
      <c r="C34" s="43" t="s">
        <v>14</v>
      </c>
      <c r="D34" s="43"/>
      <c r="E34" s="45" t="s">
        <v>21</v>
      </c>
      <c r="F34" s="46"/>
      <c r="G34" s="46"/>
      <c r="H34" s="47"/>
      <c r="I34" s="7"/>
      <c r="J34" s="27"/>
      <c r="K34" s="42" t="s">
        <v>0</v>
      </c>
      <c r="L34" s="43" t="s">
        <v>14</v>
      </c>
      <c r="M34" s="43"/>
      <c r="N34" s="45" t="s">
        <v>21</v>
      </c>
      <c r="O34" s="46"/>
      <c r="P34" s="46"/>
      <c r="Q34" s="47"/>
      <c r="R34" s="7"/>
      <c r="S34" s="27"/>
      <c r="T34" s="27"/>
      <c r="U34" s="27"/>
      <c r="V34" s="28"/>
    </row>
    <row r="35" spans="2:22" ht="55.2" customHeight="1" thickBot="1" x14ac:dyDescent="0.5">
      <c r="B35" s="43"/>
      <c r="C35" s="43"/>
      <c r="D35" s="44"/>
      <c r="E35" s="10" t="s">
        <v>1</v>
      </c>
      <c r="F35" s="11" t="s">
        <v>22</v>
      </c>
      <c r="G35" s="11" t="s">
        <v>25</v>
      </c>
      <c r="H35" s="10" t="s">
        <v>2</v>
      </c>
      <c r="J35" s="27"/>
      <c r="K35" s="43"/>
      <c r="L35" s="43"/>
      <c r="M35" s="44"/>
      <c r="N35" s="10" t="s">
        <v>1</v>
      </c>
      <c r="O35" s="11" t="s">
        <v>22</v>
      </c>
      <c r="P35" s="11" t="s">
        <v>25</v>
      </c>
      <c r="Q35" s="10" t="s">
        <v>2</v>
      </c>
      <c r="S35" s="27"/>
      <c r="T35" s="27"/>
      <c r="U35" s="27"/>
      <c r="V35" s="28"/>
    </row>
    <row r="36" spans="2:22" ht="48" customHeight="1" thickBot="1" x14ac:dyDescent="0.5">
      <c r="B36" s="40" t="s">
        <v>37</v>
      </c>
      <c r="C36" s="12" t="s">
        <v>15</v>
      </c>
      <c r="D36" s="1"/>
      <c r="E36" s="13" t="s">
        <v>16</v>
      </c>
      <c r="F36" s="2"/>
      <c r="G36" s="2"/>
      <c r="H36" s="14"/>
      <c r="I36" s="15"/>
      <c r="J36" s="27"/>
      <c r="K36" s="40" t="s">
        <v>38</v>
      </c>
      <c r="L36" s="12" t="s">
        <v>15</v>
      </c>
      <c r="M36" s="1"/>
      <c r="N36" s="13" t="s">
        <v>16</v>
      </c>
      <c r="O36" s="2"/>
      <c r="P36" s="2"/>
      <c r="Q36" s="14"/>
      <c r="R36" s="15"/>
      <c r="S36" s="27"/>
      <c r="T36" s="27"/>
      <c r="U36" s="27"/>
      <c r="V36" s="28"/>
    </row>
    <row r="37" spans="2:22" ht="48" customHeight="1" x14ac:dyDescent="0.15">
      <c r="B37" s="41"/>
      <c r="C37" s="16" t="s">
        <v>70</v>
      </c>
      <c r="D37" s="17">
        <v>119</v>
      </c>
      <c r="E37" s="18" t="s">
        <v>17</v>
      </c>
      <c r="F37" s="19">
        <v>40716</v>
      </c>
      <c r="G37" s="19">
        <v>109124</v>
      </c>
      <c r="H37" s="20">
        <f>F37+G37</f>
        <v>149840</v>
      </c>
      <c r="I37" s="21" t="s">
        <v>18</v>
      </c>
      <c r="J37" s="27"/>
      <c r="K37" s="41"/>
      <c r="L37" s="16" t="s">
        <v>70</v>
      </c>
      <c r="M37" s="17">
        <v>122</v>
      </c>
      <c r="N37" s="18" t="s">
        <v>17</v>
      </c>
      <c r="O37" s="19">
        <v>39165</v>
      </c>
      <c r="P37" s="19">
        <v>123815</v>
      </c>
      <c r="Q37" s="20">
        <f>O37+P37</f>
        <v>162980</v>
      </c>
      <c r="R37" s="21" t="s">
        <v>18</v>
      </c>
      <c r="S37" s="27"/>
      <c r="T37" s="27"/>
      <c r="U37" s="27"/>
      <c r="V37" s="28"/>
    </row>
    <row r="38" spans="2:22" ht="48" customHeight="1" x14ac:dyDescent="0.45">
      <c r="B38" s="41"/>
      <c r="C38" s="22" t="s">
        <v>20</v>
      </c>
      <c r="D38" s="23">
        <f>ROUNDDOWN(D36*D37*0.85*12,2)</f>
        <v>0</v>
      </c>
      <c r="E38" s="13" t="s">
        <v>19</v>
      </c>
      <c r="F38" s="23">
        <f>ROUNDDOWN(F36*F37,2)</f>
        <v>0</v>
      </c>
      <c r="G38" s="23">
        <f>ROUNDDOWN(G36*G37,2)</f>
        <v>0</v>
      </c>
      <c r="H38" s="23">
        <f>F38+G38</f>
        <v>0</v>
      </c>
      <c r="I38" s="24">
        <f>ROUNDDOWN(D38+H38,2)</f>
        <v>0</v>
      </c>
      <c r="J38" s="27"/>
      <c r="K38" s="41"/>
      <c r="L38" s="22" t="s">
        <v>20</v>
      </c>
      <c r="M38" s="23">
        <f>ROUNDDOWN(M36*M37*0.85*12,2)</f>
        <v>0</v>
      </c>
      <c r="N38" s="13" t="s">
        <v>19</v>
      </c>
      <c r="O38" s="23">
        <f>ROUNDDOWN(O36*O37,2)</f>
        <v>0</v>
      </c>
      <c r="P38" s="23">
        <f>ROUNDDOWN(P36*P37,2)</f>
        <v>0</v>
      </c>
      <c r="Q38" s="23">
        <f>O38+P38</f>
        <v>0</v>
      </c>
      <c r="R38" s="24">
        <f>ROUNDDOWN(M38+Q38,2)</f>
        <v>0</v>
      </c>
      <c r="S38" s="27"/>
      <c r="T38" s="27"/>
      <c r="U38" s="27"/>
      <c r="V38" s="28"/>
    </row>
    <row r="39" spans="2:22" ht="30.6" customHeight="1" x14ac:dyDescent="0.45">
      <c r="B39" s="25"/>
      <c r="C39" s="26"/>
      <c r="D39" s="27"/>
      <c r="E39" s="26"/>
      <c r="F39" s="27"/>
      <c r="G39" s="27"/>
      <c r="H39" s="27"/>
      <c r="I39" s="27"/>
      <c r="J39" s="27"/>
      <c r="K39" s="28"/>
      <c r="L39" s="29"/>
      <c r="M39" s="25"/>
      <c r="N39" s="26"/>
      <c r="O39" s="27"/>
      <c r="P39" s="26"/>
      <c r="Q39" s="27"/>
      <c r="R39" s="27"/>
      <c r="S39" s="27"/>
      <c r="T39" s="27"/>
      <c r="U39" s="27"/>
      <c r="V39" s="28"/>
    </row>
    <row r="40" spans="2:22" ht="48" customHeight="1" x14ac:dyDescent="0.45">
      <c r="B40" s="42" t="s">
        <v>0</v>
      </c>
      <c r="C40" s="43" t="s">
        <v>14</v>
      </c>
      <c r="D40" s="43"/>
      <c r="E40" s="45" t="s">
        <v>21</v>
      </c>
      <c r="F40" s="46"/>
      <c r="G40" s="46"/>
      <c r="H40" s="47"/>
      <c r="I40" s="7"/>
      <c r="J40" s="27"/>
      <c r="K40" s="42" t="s">
        <v>0</v>
      </c>
      <c r="L40" s="43" t="s">
        <v>14</v>
      </c>
      <c r="M40" s="43"/>
      <c r="N40" s="45" t="s">
        <v>21</v>
      </c>
      <c r="O40" s="46"/>
      <c r="P40" s="46"/>
      <c r="Q40" s="47"/>
      <c r="R40" s="7"/>
      <c r="S40" s="27"/>
      <c r="T40" s="27"/>
      <c r="U40" s="27"/>
      <c r="V40" s="28"/>
    </row>
    <row r="41" spans="2:22" ht="57" customHeight="1" thickBot="1" x14ac:dyDescent="0.5">
      <c r="B41" s="43"/>
      <c r="C41" s="43"/>
      <c r="D41" s="44"/>
      <c r="E41" s="10" t="s">
        <v>1</v>
      </c>
      <c r="F41" s="11" t="s">
        <v>22</v>
      </c>
      <c r="G41" s="11" t="s">
        <v>25</v>
      </c>
      <c r="H41" s="10" t="s">
        <v>2</v>
      </c>
      <c r="J41" s="27"/>
      <c r="K41" s="43"/>
      <c r="L41" s="43"/>
      <c r="M41" s="44"/>
      <c r="N41" s="10" t="s">
        <v>1</v>
      </c>
      <c r="O41" s="11" t="s">
        <v>22</v>
      </c>
      <c r="P41" s="11" t="s">
        <v>25</v>
      </c>
      <c r="Q41" s="10" t="s">
        <v>2</v>
      </c>
      <c r="S41" s="27"/>
      <c r="T41" s="27"/>
      <c r="U41" s="27"/>
      <c r="V41" s="28"/>
    </row>
    <row r="42" spans="2:22" ht="48" customHeight="1" thickBot="1" x14ac:dyDescent="0.5">
      <c r="B42" s="40" t="s">
        <v>39</v>
      </c>
      <c r="C42" s="12" t="s">
        <v>15</v>
      </c>
      <c r="D42" s="1"/>
      <c r="E42" s="13" t="s">
        <v>16</v>
      </c>
      <c r="F42" s="2"/>
      <c r="G42" s="2"/>
      <c r="H42" s="14"/>
      <c r="I42" s="15"/>
      <c r="J42" s="27"/>
      <c r="K42" s="40" t="s">
        <v>40</v>
      </c>
      <c r="L42" s="12" t="s">
        <v>15</v>
      </c>
      <c r="M42" s="1"/>
      <c r="N42" s="13" t="s">
        <v>16</v>
      </c>
      <c r="O42" s="2"/>
      <c r="P42" s="2"/>
      <c r="Q42" s="14"/>
      <c r="R42" s="15"/>
      <c r="S42" s="27"/>
      <c r="T42" s="27"/>
      <c r="U42" s="27"/>
      <c r="V42" s="28"/>
    </row>
    <row r="43" spans="2:22" ht="48" customHeight="1" x14ac:dyDescent="0.15">
      <c r="B43" s="41"/>
      <c r="C43" s="16" t="s">
        <v>70</v>
      </c>
      <c r="D43" s="17">
        <v>164</v>
      </c>
      <c r="E43" s="18" t="s">
        <v>17</v>
      </c>
      <c r="F43" s="19">
        <v>59295</v>
      </c>
      <c r="G43" s="19">
        <v>204878</v>
      </c>
      <c r="H43" s="20">
        <f>F43+G43</f>
        <v>264173</v>
      </c>
      <c r="I43" s="21" t="s">
        <v>18</v>
      </c>
      <c r="J43" s="27"/>
      <c r="K43" s="41"/>
      <c r="L43" s="16" t="s">
        <v>70</v>
      </c>
      <c r="M43" s="17">
        <v>124</v>
      </c>
      <c r="N43" s="18" t="s">
        <v>17</v>
      </c>
      <c r="O43" s="19">
        <v>29932</v>
      </c>
      <c r="P43" s="19">
        <v>138353</v>
      </c>
      <c r="Q43" s="20">
        <f>O43+P43</f>
        <v>168285</v>
      </c>
      <c r="R43" s="21" t="s">
        <v>18</v>
      </c>
      <c r="S43" s="27"/>
      <c r="T43" s="27"/>
      <c r="U43" s="27"/>
      <c r="V43" s="28"/>
    </row>
    <row r="44" spans="2:22" ht="48" customHeight="1" x14ac:dyDescent="0.45">
      <c r="B44" s="41"/>
      <c r="C44" s="22" t="s">
        <v>20</v>
      </c>
      <c r="D44" s="23">
        <f>ROUNDDOWN(D42*D43*0.85*12,2)</f>
        <v>0</v>
      </c>
      <c r="E44" s="13" t="s">
        <v>19</v>
      </c>
      <c r="F44" s="23">
        <f>ROUNDDOWN(F42*F43,2)</f>
        <v>0</v>
      </c>
      <c r="G44" s="23">
        <f>ROUNDDOWN(G42*G43,2)</f>
        <v>0</v>
      </c>
      <c r="H44" s="23">
        <f>F44+G44</f>
        <v>0</v>
      </c>
      <c r="I44" s="24">
        <f>ROUNDDOWN(D44+H44,2)</f>
        <v>0</v>
      </c>
      <c r="J44" s="27"/>
      <c r="K44" s="41"/>
      <c r="L44" s="22" t="s">
        <v>20</v>
      </c>
      <c r="M44" s="23">
        <f>ROUNDDOWN(M42*M43*0.85*12,2)</f>
        <v>0</v>
      </c>
      <c r="N44" s="13" t="s">
        <v>19</v>
      </c>
      <c r="O44" s="23">
        <f>ROUNDDOWN(O42*O43,2)</f>
        <v>0</v>
      </c>
      <c r="P44" s="23">
        <f>ROUNDDOWN(P42*P43,2)</f>
        <v>0</v>
      </c>
      <c r="Q44" s="23">
        <f>O44+P44</f>
        <v>0</v>
      </c>
      <c r="R44" s="24">
        <f>ROUNDDOWN(M44+Q44,2)</f>
        <v>0</v>
      </c>
      <c r="S44" s="27"/>
      <c r="T44" s="27"/>
      <c r="U44" s="27"/>
      <c r="V44" s="28"/>
    </row>
    <row r="45" spans="2:22" ht="30" customHeight="1" x14ac:dyDescent="0.45">
      <c r="B45" s="25"/>
      <c r="C45" s="26"/>
      <c r="D45" s="27"/>
      <c r="E45" s="26"/>
      <c r="F45" s="27"/>
      <c r="G45" s="27"/>
      <c r="H45" s="27"/>
      <c r="I45" s="27"/>
      <c r="J45" s="27"/>
      <c r="K45" s="28"/>
      <c r="L45" s="29"/>
      <c r="M45" s="25"/>
      <c r="N45" s="26"/>
      <c r="O45" s="27"/>
      <c r="P45" s="26"/>
      <c r="Q45" s="27"/>
      <c r="R45" s="27"/>
      <c r="S45" s="27"/>
      <c r="T45" s="27"/>
      <c r="U45" s="27"/>
      <c r="V45" s="28"/>
    </row>
    <row r="46" spans="2:22" ht="48" customHeight="1" x14ac:dyDescent="0.45">
      <c r="B46" s="42" t="s">
        <v>0</v>
      </c>
      <c r="C46" s="43" t="s">
        <v>14</v>
      </c>
      <c r="D46" s="43"/>
      <c r="E46" s="45" t="s">
        <v>21</v>
      </c>
      <c r="F46" s="46"/>
      <c r="G46" s="46"/>
      <c r="H46" s="47"/>
      <c r="I46" s="7"/>
      <c r="J46" s="27"/>
      <c r="K46" s="42" t="s">
        <v>0</v>
      </c>
      <c r="L46" s="43" t="s">
        <v>14</v>
      </c>
      <c r="M46" s="43"/>
      <c r="N46" s="45" t="s">
        <v>21</v>
      </c>
      <c r="O46" s="46"/>
      <c r="P46" s="46"/>
      <c r="Q46" s="47"/>
      <c r="R46" s="7"/>
      <c r="S46" s="27"/>
      <c r="T46" s="27"/>
      <c r="U46" s="27"/>
      <c r="V46" s="28"/>
    </row>
    <row r="47" spans="2:22" ht="59.4" customHeight="1" thickBot="1" x14ac:dyDescent="0.5">
      <c r="B47" s="43"/>
      <c r="C47" s="43"/>
      <c r="D47" s="44"/>
      <c r="E47" s="10" t="s">
        <v>1</v>
      </c>
      <c r="F47" s="11" t="s">
        <v>22</v>
      </c>
      <c r="G47" s="11" t="s">
        <v>23</v>
      </c>
      <c r="H47" s="10" t="s">
        <v>2</v>
      </c>
      <c r="J47" s="27"/>
      <c r="K47" s="43"/>
      <c r="L47" s="43"/>
      <c r="M47" s="44"/>
      <c r="N47" s="10" t="s">
        <v>1</v>
      </c>
      <c r="O47" s="11" t="s">
        <v>22</v>
      </c>
      <c r="P47" s="11" t="s">
        <v>23</v>
      </c>
      <c r="Q47" s="10" t="s">
        <v>2</v>
      </c>
      <c r="S47" s="27"/>
      <c r="T47" s="27"/>
      <c r="U47" s="27"/>
      <c r="V47" s="28"/>
    </row>
    <row r="48" spans="2:22" ht="48" customHeight="1" thickBot="1" x14ac:dyDescent="0.5">
      <c r="B48" s="40" t="s">
        <v>41</v>
      </c>
      <c r="C48" s="12" t="s">
        <v>15</v>
      </c>
      <c r="D48" s="1"/>
      <c r="E48" s="13" t="s">
        <v>16</v>
      </c>
      <c r="F48" s="2"/>
      <c r="G48" s="2"/>
      <c r="H48" s="14"/>
      <c r="I48" s="15"/>
      <c r="J48" s="27"/>
      <c r="K48" s="40" t="s">
        <v>42</v>
      </c>
      <c r="L48" s="12" t="s">
        <v>15</v>
      </c>
      <c r="M48" s="1"/>
      <c r="N48" s="13" t="s">
        <v>16</v>
      </c>
      <c r="O48" s="2"/>
      <c r="P48" s="2"/>
      <c r="Q48" s="14"/>
      <c r="R48" s="15"/>
      <c r="S48" s="27"/>
      <c r="T48" s="27"/>
      <c r="U48" s="27"/>
      <c r="V48" s="28"/>
    </row>
    <row r="49" spans="2:22" ht="48" customHeight="1" x14ac:dyDescent="0.15">
      <c r="B49" s="41"/>
      <c r="C49" s="16" t="s">
        <v>70</v>
      </c>
      <c r="D49" s="17">
        <v>85</v>
      </c>
      <c r="E49" s="18" t="s">
        <v>17</v>
      </c>
      <c r="F49" s="19">
        <v>36753</v>
      </c>
      <c r="G49" s="19">
        <v>91638</v>
      </c>
      <c r="H49" s="20">
        <f>F49+G49</f>
        <v>128391</v>
      </c>
      <c r="I49" s="21" t="s">
        <v>18</v>
      </c>
      <c r="J49" s="27"/>
      <c r="K49" s="41"/>
      <c r="L49" s="16" t="s">
        <v>70</v>
      </c>
      <c r="M49" s="17">
        <v>71</v>
      </c>
      <c r="N49" s="18" t="s">
        <v>17</v>
      </c>
      <c r="O49" s="19">
        <v>21619</v>
      </c>
      <c r="P49" s="19">
        <v>82266</v>
      </c>
      <c r="Q49" s="20">
        <f>O49+P49</f>
        <v>103885</v>
      </c>
      <c r="R49" s="21" t="s">
        <v>18</v>
      </c>
      <c r="S49" s="27"/>
      <c r="T49" s="27"/>
      <c r="U49" s="27"/>
      <c r="V49" s="28"/>
    </row>
    <row r="50" spans="2:22" ht="48" customHeight="1" x14ac:dyDescent="0.45">
      <c r="B50" s="41"/>
      <c r="C50" s="22" t="s">
        <v>20</v>
      </c>
      <c r="D50" s="23">
        <f>ROUNDDOWN(D48*D49*0.85*12,2)</f>
        <v>0</v>
      </c>
      <c r="E50" s="13" t="s">
        <v>19</v>
      </c>
      <c r="F50" s="23">
        <f>ROUNDDOWN(F48*F49,2)</f>
        <v>0</v>
      </c>
      <c r="G50" s="23">
        <f>ROUNDDOWN(G48*G49,2)</f>
        <v>0</v>
      </c>
      <c r="H50" s="23">
        <f>F50+G50</f>
        <v>0</v>
      </c>
      <c r="I50" s="24">
        <f>ROUNDDOWN(D50+H50,2)</f>
        <v>0</v>
      </c>
      <c r="J50" s="27"/>
      <c r="K50" s="41"/>
      <c r="L50" s="22" t="s">
        <v>20</v>
      </c>
      <c r="M50" s="23">
        <f>ROUNDDOWN(M48*M49*0.85*12,2)</f>
        <v>0</v>
      </c>
      <c r="N50" s="13" t="s">
        <v>19</v>
      </c>
      <c r="O50" s="23">
        <f>ROUNDDOWN(O48*O49,2)</f>
        <v>0</v>
      </c>
      <c r="P50" s="23">
        <f>ROUNDDOWN(P48*P49,2)</f>
        <v>0</v>
      </c>
      <c r="Q50" s="23">
        <f>O50+P50</f>
        <v>0</v>
      </c>
      <c r="R50" s="24">
        <f>ROUNDDOWN(M50+Q50,2)</f>
        <v>0</v>
      </c>
      <c r="S50" s="27"/>
      <c r="T50" s="27"/>
      <c r="U50" s="27"/>
      <c r="V50" s="28"/>
    </row>
    <row r="51" spans="2:22" ht="30" customHeight="1" x14ac:dyDescent="0.45">
      <c r="B51" s="25"/>
      <c r="C51" s="26"/>
      <c r="D51" s="27"/>
      <c r="E51" s="26"/>
      <c r="F51" s="27"/>
      <c r="G51" s="27"/>
      <c r="H51" s="27"/>
      <c r="I51" s="27"/>
      <c r="J51" s="27"/>
      <c r="K51" s="28"/>
      <c r="L51" s="29"/>
      <c r="M51" s="25"/>
      <c r="N51" s="26"/>
      <c r="O51" s="27"/>
      <c r="P51" s="26"/>
      <c r="Q51" s="27"/>
      <c r="R51" s="27"/>
      <c r="S51" s="27"/>
      <c r="T51" s="27"/>
      <c r="U51" s="27"/>
      <c r="V51" s="28"/>
    </row>
    <row r="52" spans="2:22" ht="48" customHeight="1" x14ac:dyDescent="0.45">
      <c r="B52" s="42" t="s">
        <v>0</v>
      </c>
      <c r="C52" s="43" t="s">
        <v>14</v>
      </c>
      <c r="D52" s="43"/>
      <c r="E52" s="45" t="s">
        <v>21</v>
      </c>
      <c r="F52" s="46"/>
      <c r="G52" s="46"/>
      <c r="H52" s="47"/>
      <c r="I52" s="7"/>
      <c r="J52" s="27"/>
      <c r="K52" s="42" t="s">
        <v>0</v>
      </c>
      <c r="L52" s="43" t="s">
        <v>14</v>
      </c>
      <c r="M52" s="43"/>
      <c r="N52" s="45" t="s">
        <v>21</v>
      </c>
      <c r="O52" s="46"/>
      <c r="P52" s="46"/>
      <c r="Q52" s="47"/>
      <c r="R52" s="7"/>
      <c r="S52" s="27"/>
      <c r="T52" s="27"/>
      <c r="U52" s="27"/>
      <c r="V52" s="28"/>
    </row>
    <row r="53" spans="2:22" ht="57.6" customHeight="1" thickBot="1" x14ac:dyDescent="0.5">
      <c r="B53" s="43"/>
      <c r="C53" s="43"/>
      <c r="D53" s="44"/>
      <c r="E53" s="10" t="s">
        <v>1</v>
      </c>
      <c r="F53" s="11" t="s">
        <v>22</v>
      </c>
      <c r="G53" s="11" t="s">
        <v>25</v>
      </c>
      <c r="H53" s="10" t="s">
        <v>2</v>
      </c>
      <c r="J53" s="27"/>
      <c r="K53" s="43"/>
      <c r="L53" s="43"/>
      <c r="M53" s="44"/>
      <c r="N53" s="10" t="s">
        <v>1</v>
      </c>
      <c r="O53" s="11" t="s">
        <v>22</v>
      </c>
      <c r="P53" s="11" t="s">
        <v>25</v>
      </c>
      <c r="Q53" s="10" t="s">
        <v>2</v>
      </c>
      <c r="S53" s="27"/>
      <c r="T53" s="27"/>
      <c r="U53" s="27"/>
      <c r="V53" s="28"/>
    </row>
    <row r="54" spans="2:22" ht="48" customHeight="1" thickBot="1" x14ac:dyDescent="0.5">
      <c r="B54" s="40" t="s">
        <v>43</v>
      </c>
      <c r="C54" s="12" t="s">
        <v>15</v>
      </c>
      <c r="D54" s="1"/>
      <c r="E54" s="13" t="s">
        <v>16</v>
      </c>
      <c r="F54" s="2"/>
      <c r="G54" s="2"/>
      <c r="H54" s="14"/>
      <c r="I54" s="15"/>
      <c r="J54" s="27"/>
      <c r="K54" s="40" t="s">
        <v>44</v>
      </c>
      <c r="L54" s="12" t="s">
        <v>15</v>
      </c>
      <c r="M54" s="1"/>
      <c r="N54" s="13" t="s">
        <v>16</v>
      </c>
      <c r="O54" s="2"/>
      <c r="P54" s="2"/>
      <c r="Q54" s="14"/>
      <c r="R54" s="15"/>
      <c r="S54" s="27"/>
      <c r="T54" s="27"/>
      <c r="U54" s="27"/>
      <c r="V54" s="28"/>
    </row>
    <row r="55" spans="2:22" ht="48" customHeight="1" x14ac:dyDescent="0.15">
      <c r="B55" s="41"/>
      <c r="C55" s="16" t="s">
        <v>70</v>
      </c>
      <c r="D55" s="17">
        <v>171</v>
      </c>
      <c r="E55" s="18" t="s">
        <v>17</v>
      </c>
      <c r="F55" s="19">
        <v>57079</v>
      </c>
      <c r="G55" s="19">
        <v>168332</v>
      </c>
      <c r="H55" s="20">
        <f>F55+G55</f>
        <v>225411</v>
      </c>
      <c r="I55" s="21" t="s">
        <v>18</v>
      </c>
      <c r="J55" s="27"/>
      <c r="K55" s="41"/>
      <c r="L55" s="16" t="s">
        <v>70</v>
      </c>
      <c r="M55" s="17">
        <v>114</v>
      </c>
      <c r="N55" s="18" t="s">
        <v>17</v>
      </c>
      <c r="O55" s="19">
        <v>36220</v>
      </c>
      <c r="P55" s="19">
        <v>130431</v>
      </c>
      <c r="Q55" s="20">
        <f>O55+P55</f>
        <v>166651</v>
      </c>
      <c r="R55" s="21" t="s">
        <v>18</v>
      </c>
      <c r="S55" s="27"/>
      <c r="T55" s="27"/>
      <c r="U55" s="27"/>
      <c r="V55" s="28"/>
    </row>
    <row r="56" spans="2:22" ht="48" customHeight="1" x14ac:dyDescent="0.45">
      <c r="B56" s="41"/>
      <c r="C56" s="22" t="s">
        <v>20</v>
      </c>
      <c r="D56" s="23">
        <f>ROUNDDOWN(D54*D55*0.85*12,2)</f>
        <v>0</v>
      </c>
      <c r="E56" s="13" t="s">
        <v>19</v>
      </c>
      <c r="F56" s="23">
        <f>ROUNDDOWN(F54*F55,2)</f>
        <v>0</v>
      </c>
      <c r="G56" s="23">
        <f>ROUNDDOWN(G54*G55,2)</f>
        <v>0</v>
      </c>
      <c r="H56" s="23">
        <f>F56+G56</f>
        <v>0</v>
      </c>
      <c r="I56" s="24">
        <f>ROUNDDOWN(D56+H56,2)</f>
        <v>0</v>
      </c>
      <c r="J56" s="27"/>
      <c r="K56" s="41"/>
      <c r="L56" s="22" t="s">
        <v>20</v>
      </c>
      <c r="M56" s="23">
        <f>ROUNDDOWN(M54*M55*0.85*12,2)</f>
        <v>0</v>
      </c>
      <c r="N56" s="13" t="s">
        <v>19</v>
      </c>
      <c r="O56" s="23">
        <f>ROUNDDOWN(O54*O55,2)</f>
        <v>0</v>
      </c>
      <c r="P56" s="23">
        <f>ROUNDDOWN(P54*P55,2)</f>
        <v>0</v>
      </c>
      <c r="Q56" s="23">
        <f>O56+P56</f>
        <v>0</v>
      </c>
      <c r="R56" s="24">
        <f>ROUNDDOWN(M56+Q56,2)</f>
        <v>0</v>
      </c>
      <c r="S56" s="27"/>
      <c r="T56" s="27"/>
      <c r="U56" s="27"/>
      <c r="V56" s="28"/>
    </row>
    <row r="57" spans="2:22" ht="30" customHeight="1" x14ac:dyDescent="0.45">
      <c r="B57" s="25"/>
      <c r="C57" s="26"/>
      <c r="D57" s="27"/>
      <c r="E57" s="26"/>
      <c r="F57" s="27"/>
      <c r="G57" s="27"/>
      <c r="H57" s="27"/>
      <c r="I57" s="27"/>
      <c r="J57" s="27"/>
      <c r="K57" s="28"/>
      <c r="L57" s="29"/>
      <c r="M57" s="25"/>
      <c r="N57" s="26"/>
      <c r="O57" s="27"/>
      <c r="P57" s="26"/>
      <c r="Q57" s="27"/>
      <c r="R57" s="27"/>
      <c r="S57" s="27"/>
      <c r="T57" s="27"/>
      <c r="U57" s="27"/>
      <c r="V57" s="28"/>
    </row>
    <row r="58" spans="2:22" ht="48" customHeight="1" x14ac:dyDescent="0.45">
      <c r="B58" s="42" t="s">
        <v>0</v>
      </c>
      <c r="C58" s="43" t="s">
        <v>14</v>
      </c>
      <c r="D58" s="43"/>
      <c r="E58" s="45" t="s">
        <v>21</v>
      </c>
      <c r="F58" s="46"/>
      <c r="G58" s="46"/>
      <c r="H58" s="47"/>
      <c r="I58" s="7"/>
      <c r="J58" s="27"/>
      <c r="K58" s="42" t="s">
        <v>0</v>
      </c>
      <c r="L58" s="43" t="s">
        <v>14</v>
      </c>
      <c r="M58" s="43"/>
      <c r="N58" s="45" t="s">
        <v>21</v>
      </c>
      <c r="O58" s="46"/>
      <c r="P58" s="46"/>
      <c r="Q58" s="47"/>
      <c r="R58" s="7"/>
      <c r="S58" s="27"/>
      <c r="T58" s="27"/>
      <c r="U58" s="27"/>
      <c r="V58" s="28"/>
    </row>
    <row r="59" spans="2:22" ht="55.8" customHeight="1" thickBot="1" x14ac:dyDescent="0.5">
      <c r="B59" s="43"/>
      <c r="C59" s="43"/>
      <c r="D59" s="44"/>
      <c r="E59" s="10" t="s">
        <v>1</v>
      </c>
      <c r="F59" s="11" t="s">
        <v>22</v>
      </c>
      <c r="G59" s="11" t="s">
        <v>25</v>
      </c>
      <c r="H59" s="10" t="s">
        <v>2</v>
      </c>
      <c r="J59" s="27"/>
      <c r="K59" s="43"/>
      <c r="L59" s="43"/>
      <c r="M59" s="44"/>
      <c r="N59" s="10" t="s">
        <v>1</v>
      </c>
      <c r="O59" s="11" t="s">
        <v>22</v>
      </c>
      <c r="P59" s="11" t="s">
        <v>25</v>
      </c>
      <c r="Q59" s="10" t="s">
        <v>2</v>
      </c>
      <c r="S59" s="27"/>
      <c r="T59" s="27"/>
      <c r="U59" s="27"/>
      <c r="V59" s="28"/>
    </row>
    <row r="60" spans="2:22" ht="48" customHeight="1" thickBot="1" x14ac:dyDescent="0.5">
      <c r="B60" s="40" t="s">
        <v>45</v>
      </c>
      <c r="C60" s="12" t="s">
        <v>15</v>
      </c>
      <c r="D60" s="1"/>
      <c r="E60" s="13" t="s">
        <v>16</v>
      </c>
      <c r="F60" s="2"/>
      <c r="G60" s="2"/>
      <c r="H60" s="14"/>
      <c r="I60" s="15"/>
      <c r="J60" s="27"/>
      <c r="K60" s="40" t="s">
        <v>46</v>
      </c>
      <c r="L60" s="12" t="s">
        <v>15</v>
      </c>
      <c r="M60" s="1"/>
      <c r="N60" s="13" t="s">
        <v>16</v>
      </c>
      <c r="O60" s="2"/>
      <c r="P60" s="2"/>
      <c r="Q60" s="14"/>
      <c r="R60" s="15"/>
      <c r="S60" s="27"/>
      <c r="T60" s="27"/>
      <c r="U60" s="27"/>
      <c r="V60" s="28"/>
    </row>
    <row r="61" spans="2:22" ht="48" customHeight="1" x14ac:dyDescent="0.15">
      <c r="B61" s="41"/>
      <c r="C61" s="16" t="s">
        <v>70</v>
      </c>
      <c r="D61" s="17">
        <v>74</v>
      </c>
      <c r="E61" s="18" t="s">
        <v>17</v>
      </c>
      <c r="F61" s="19">
        <v>20373</v>
      </c>
      <c r="G61" s="19">
        <v>76134</v>
      </c>
      <c r="H61" s="20">
        <f>F61+G61</f>
        <v>96507</v>
      </c>
      <c r="I61" s="21" t="s">
        <v>18</v>
      </c>
      <c r="J61" s="27"/>
      <c r="K61" s="41"/>
      <c r="L61" s="16" t="s">
        <v>70</v>
      </c>
      <c r="M61" s="17">
        <v>112</v>
      </c>
      <c r="N61" s="18" t="s">
        <v>17</v>
      </c>
      <c r="O61" s="19">
        <v>26751</v>
      </c>
      <c r="P61" s="19">
        <v>110609</v>
      </c>
      <c r="Q61" s="20">
        <f>O61+P61</f>
        <v>137360</v>
      </c>
      <c r="R61" s="21" t="s">
        <v>18</v>
      </c>
      <c r="S61" s="27"/>
      <c r="T61" s="27"/>
      <c r="U61" s="27"/>
      <c r="V61" s="28"/>
    </row>
    <row r="62" spans="2:22" ht="48" customHeight="1" x14ac:dyDescent="0.45">
      <c r="B62" s="41"/>
      <c r="C62" s="22" t="s">
        <v>20</v>
      </c>
      <c r="D62" s="23">
        <f>ROUNDDOWN(D60*D61*0.85*12,2)</f>
        <v>0</v>
      </c>
      <c r="E62" s="13" t="s">
        <v>19</v>
      </c>
      <c r="F62" s="23">
        <f>ROUNDDOWN(F60*F61,2)</f>
        <v>0</v>
      </c>
      <c r="G62" s="23">
        <f>ROUNDDOWN(G60*G61,2)</f>
        <v>0</v>
      </c>
      <c r="H62" s="23">
        <f>F62+G62</f>
        <v>0</v>
      </c>
      <c r="I62" s="24">
        <f>ROUNDDOWN(D62+H62,2)</f>
        <v>0</v>
      </c>
      <c r="J62" s="27"/>
      <c r="K62" s="41"/>
      <c r="L62" s="22" t="s">
        <v>20</v>
      </c>
      <c r="M62" s="23">
        <f>ROUNDDOWN(M60*M61*0.85*12,2)</f>
        <v>0</v>
      </c>
      <c r="N62" s="13" t="s">
        <v>19</v>
      </c>
      <c r="O62" s="23">
        <f>ROUNDDOWN(O60*O61,2)</f>
        <v>0</v>
      </c>
      <c r="P62" s="23">
        <f>ROUNDDOWN(P60*P61,2)</f>
        <v>0</v>
      </c>
      <c r="Q62" s="23">
        <f>O62+P62</f>
        <v>0</v>
      </c>
      <c r="R62" s="24">
        <f>ROUNDDOWN(M62+Q62,2)</f>
        <v>0</v>
      </c>
      <c r="S62" s="27"/>
      <c r="T62" s="27"/>
      <c r="U62" s="27"/>
      <c r="V62" s="28"/>
    </row>
    <row r="63" spans="2:22" ht="30" customHeight="1" x14ac:dyDescent="0.45">
      <c r="B63" s="25"/>
      <c r="C63" s="26"/>
      <c r="D63" s="27"/>
      <c r="E63" s="26"/>
      <c r="F63" s="27"/>
      <c r="G63" s="27"/>
      <c r="H63" s="27"/>
      <c r="I63" s="27"/>
      <c r="J63" s="27"/>
      <c r="K63" s="28"/>
      <c r="L63" s="29"/>
      <c r="M63" s="25"/>
      <c r="N63" s="26"/>
      <c r="O63" s="27"/>
      <c r="P63" s="26"/>
      <c r="Q63" s="27"/>
      <c r="R63" s="27"/>
      <c r="S63" s="27"/>
      <c r="T63" s="27"/>
      <c r="U63" s="27"/>
      <c r="V63" s="28"/>
    </row>
    <row r="64" spans="2:22" ht="48" customHeight="1" x14ac:dyDescent="0.45">
      <c r="B64" s="42" t="s">
        <v>0</v>
      </c>
      <c r="C64" s="43" t="s">
        <v>14</v>
      </c>
      <c r="D64" s="43"/>
      <c r="E64" s="45" t="s">
        <v>21</v>
      </c>
      <c r="F64" s="46"/>
      <c r="G64" s="46"/>
      <c r="H64" s="47"/>
      <c r="I64" s="7"/>
      <c r="J64" s="27"/>
      <c r="K64" s="42" t="s">
        <v>0</v>
      </c>
      <c r="L64" s="43" t="s">
        <v>14</v>
      </c>
      <c r="M64" s="43"/>
      <c r="N64" s="45" t="s">
        <v>21</v>
      </c>
      <c r="O64" s="46"/>
      <c r="P64" s="46"/>
      <c r="Q64" s="47"/>
      <c r="R64" s="7"/>
      <c r="S64" s="27"/>
      <c r="T64" s="27"/>
      <c r="U64" s="27"/>
      <c r="V64" s="28"/>
    </row>
    <row r="65" spans="2:22" ht="56.4" customHeight="1" thickBot="1" x14ac:dyDescent="0.5">
      <c r="B65" s="43"/>
      <c r="C65" s="43"/>
      <c r="D65" s="44"/>
      <c r="E65" s="10" t="s">
        <v>1</v>
      </c>
      <c r="F65" s="11" t="s">
        <v>22</v>
      </c>
      <c r="G65" s="11" t="s">
        <v>25</v>
      </c>
      <c r="H65" s="10" t="s">
        <v>2</v>
      </c>
      <c r="J65" s="27"/>
      <c r="K65" s="43"/>
      <c r="L65" s="43"/>
      <c r="M65" s="44"/>
      <c r="N65" s="10" t="s">
        <v>1</v>
      </c>
      <c r="O65" s="11" t="s">
        <v>22</v>
      </c>
      <c r="P65" s="11" t="s">
        <v>25</v>
      </c>
      <c r="Q65" s="10" t="s">
        <v>2</v>
      </c>
      <c r="S65" s="27"/>
      <c r="T65" s="27"/>
      <c r="U65" s="27"/>
      <c r="V65" s="28"/>
    </row>
    <row r="66" spans="2:22" ht="48" customHeight="1" thickBot="1" x14ac:dyDescent="0.5">
      <c r="B66" s="40" t="s">
        <v>47</v>
      </c>
      <c r="C66" s="12" t="s">
        <v>15</v>
      </c>
      <c r="D66" s="1"/>
      <c r="E66" s="13" t="s">
        <v>16</v>
      </c>
      <c r="F66" s="2"/>
      <c r="G66" s="2"/>
      <c r="H66" s="14"/>
      <c r="I66" s="15"/>
      <c r="J66" s="27"/>
      <c r="K66" s="40" t="s">
        <v>48</v>
      </c>
      <c r="L66" s="12" t="s">
        <v>15</v>
      </c>
      <c r="M66" s="1"/>
      <c r="N66" s="13" t="s">
        <v>16</v>
      </c>
      <c r="O66" s="2"/>
      <c r="P66" s="2"/>
      <c r="Q66" s="14"/>
      <c r="R66" s="15"/>
      <c r="S66" s="27"/>
      <c r="T66" s="27"/>
      <c r="U66" s="27"/>
      <c r="V66" s="28"/>
    </row>
    <row r="67" spans="2:22" ht="48" customHeight="1" x14ac:dyDescent="0.15">
      <c r="B67" s="41"/>
      <c r="C67" s="16" t="s">
        <v>70</v>
      </c>
      <c r="D67" s="17">
        <v>170</v>
      </c>
      <c r="E67" s="18" t="s">
        <v>17</v>
      </c>
      <c r="F67" s="19">
        <v>66833</v>
      </c>
      <c r="G67" s="19">
        <v>202266</v>
      </c>
      <c r="H67" s="20">
        <f>F67+G67</f>
        <v>269099</v>
      </c>
      <c r="I67" s="21" t="s">
        <v>18</v>
      </c>
      <c r="J67" s="27"/>
      <c r="K67" s="41"/>
      <c r="L67" s="16" t="s">
        <v>70</v>
      </c>
      <c r="M67" s="17">
        <v>95</v>
      </c>
      <c r="N67" s="18" t="s">
        <v>17</v>
      </c>
      <c r="O67" s="19">
        <v>31357</v>
      </c>
      <c r="P67" s="19">
        <v>100140</v>
      </c>
      <c r="Q67" s="20">
        <f>O67+P67</f>
        <v>131497</v>
      </c>
      <c r="R67" s="21" t="s">
        <v>18</v>
      </c>
      <c r="S67" s="27"/>
      <c r="T67" s="27"/>
      <c r="U67" s="27"/>
      <c r="V67" s="28"/>
    </row>
    <row r="68" spans="2:22" ht="48" customHeight="1" x14ac:dyDescent="0.45">
      <c r="B68" s="41"/>
      <c r="C68" s="22" t="s">
        <v>20</v>
      </c>
      <c r="D68" s="23">
        <f>ROUNDDOWN(D66*D67*0.85*12,2)</f>
        <v>0</v>
      </c>
      <c r="E68" s="13" t="s">
        <v>19</v>
      </c>
      <c r="F68" s="23">
        <f>ROUNDDOWN(F66*F67,2)</f>
        <v>0</v>
      </c>
      <c r="G68" s="23">
        <f>ROUNDDOWN(G66*G67,2)</f>
        <v>0</v>
      </c>
      <c r="H68" s="23">
        <f>F68+G68</f>
        <v>0</v>
      </c>
      <c r="I68" s="24">
        <f>ROUNDDOWN(D68+H68,2)</f>
        <v>0</v>
      </c>
      <c r="J68" s="27"/>
      <c r="K68" s="41"/>
      <c r="L68" s="22" t="s">
        <v>20</v>
      </c>
      <c r="M68" s="23">
        <f>ROUNDDOWN(M66*M67*0.85*12,2)</f>
        <v>0</v>
      </c>
      <c r="N68" s="13" t="s">
        <v>19</v>
      </c>
      <c r="O68" s="23">
        <f>ROUNDDOWN(O66*O67,2)</f>
        <v>0</v>
      </c>
      <c r="P68" s="23">
        <f>ROUNDDOWN(P66*P67,2)</f>
        <v>0</v>
      </c>
      <c r="Q68" s="23">
        <f>O68+P68</f>
        <v>0</v>
      </c>
      <c r="R68" s="24">
        <f>ROUNDDOWN(M68+Q68,2)</f>
        <v>0</v>
      </c>
      <c r="S68" s="27"/>
      <c r="T68" s="27"/>
      <c r="U68" s="27"/>
      <c r="V68" s="28"/>
    </row>
    <row r="69" spans="2:22" ht="30" customHeight="1" x14ac:dyDescent="0.45">
      <c r="B69" s="25"/>
      <c r="C69" s="26"/>
      <c r="D69" s="27"/>
      <c r="E69" s="26"/>
      <c r="F69" s="27"/>
      <c r="G69" s="27"/>
      <c r="H69" s="27"/>
      <c r="I69" s="27"/>
      <c r="J69" s="27"/>
      <c r="K69" s="28"/>
      <c r="L69" s="29"/>
      <c r="M69" s="25"/>
      <c r="N69" s="26"/>
      <c r="O69" s="27"/>
      <c r="P69" s="26"/>
      <c r="Q69" s="27"/>
      <c r="R69" s="27"/>
      <c r="S69" s="27"/>
      <c r="T69" s="27"/>
      <c r="U69" s="27"/>
      <c r="V69" s="28"/>
    </row>
    <row r="70" spans="2:22" ht="48" customHeight="1" x14ac:dyDescent="0.45">
      <c r="B70" s="42" t="s">
        <v>0</v>
      </c>
      <c r="C70" s="43" t="s">
        <v>14</v>
      </c>
      <c r="D70" s="43"/>
      <c r="E70" s="45" t="s">
        <v>21</v>
      </c>
      <c r="F70" s="46"/>
      <c r="G70" s="46"/>
      <c r="H70" s="47"/>
      <c r="I70" s="7"/>
      <c r="J70" s="27"/>
      <c r="K70" s="42" t="s">
        <v>0</v>
      </c>
      <c r="L70" s="43" t="s">
        <v>14</v>
      </c>
      <c r="M70" s="43"/>
      <c r="N70" s="45" t="s">
        <v>21</v>
      </c>
      <c r="O70" s="46"/>
      <c r="P70" s="46"/>
      <c r="Q70" s="47"/>
      <c r="R70" s="7"/>
      <c r="S70" s="27"/>
      <c r="T70" s="27"/>
      <c r="U70" s="27"/>
      <c r="V70" s="28"/>
    </row>
    <row r="71" spans="2:22" ht="55.8" customHeight="1" thickBot="1" x14ac:dyDescent="0.5">
      <c r="B71" s="43"/>
      <c r="C71" s="43"/>
      <c r="D71" s="44"/>
      <c r="E71" s="10" t="s">
        <v>1</v>
      </c>
      <c r="F71" s="11" t="s">
        <v>22</v>
      </c>
      <c r="G71" s="11" t="s">
        <v>25</v>
      </c>
      <c r="H71" s="10" t="s">
        <v>2</v>
      </c>
      <c r="J71" s="27"/>
      <c r="K71" s="43"/>
      <c r="L71" s="43"/>
      <c r="M71" s="44"/>
      <c r="N71" s="10" t="s">
        <v>1</v>
      </c>
      <c r="O71" s="11" t="s">
        <v>22</v>
      </c>
      <c r="P71" s="11" t="s">
        <v>25</v>
      </c>
      <c r="Q71" s="10" t="s">
        <v>2</v>
      </c>
      <c r="S71" s="27"/>
      <c r="T71" s="27"/>
      <c r="U71" s="27"/>
      <c r="V71" s="28"/>
    </row>
    <row r="72" spans="2:22" ht="48" customHeight="1" thickBot="1" x14ac:dyDescent="0.5">
      <c r="B72" s="40" t="s">
        <v>49</v>
      </c>
      <c r="C72" s="12" t="s">
        <v>15</v>
      </c>
      <c r="D72" s="1"/>
      <c r="E72" s="13" t="s">
        <v>16</v>
      </c>
      <c r="F72" s="2"/>
      <c r="G72" s="2"/>
      <c r="H72" s="14"/>
      <c r="I72" s="15"/>
      <c r="J72" s="27"/>
      <c r="K72" s="40" t="s">
        <v>50</v>
      </c>
      <c r="L72" s="12" t="s">
        <v>15</v>
      </c>
      <c r="M72" s="1"/>
      <c r="N72" s="13" t="s">
        <v>16</v>
      </c>
      <c r="O72" s="2"/>
      <c r="P72" s="2"/>
      <c r="Q72" s="14"/>
      <c r="R72" s="15"/>
      <c r="S72" s="27"/>
      <c r="T72" s="27"/>
      <c r="U72" s="27"/>
      <c r="V72" s="28"/>
    </row>
    <row r="73" spans="2:22" ht="48" customHeight="1" x14ac:dyDescent="0.15">
      <c r="B73" s="41"/>
      <c r="C73" s="16" t="s">
        <v>70</v>
      </c>
      <c r="D73" s="17">
        <v>50</v>
      </c>
      <c r="E73" s="18" t="s">
        <v>17</v>
      </c>
      <c r="F73" s="19">
        <v>20721</v>
      </c>
      <c r="G73" s="19">
        <v>73075</v>
      </c>
      <c r="H73" s="20">
        <f>F73+G73</f>
        <v>93796</v>
      </c>
      <c r="I73" s="21" t="s">
        <v>18</v>
      </c>
      <c r="J73" s="27"/>
      <c r="K73" s="41"/>
      <c r="L73" s="16" t="s">
        <v>70</v>
      </c>
      <c r="M73" s="17">
        <v>152</v>
      </c>
      <c r="N73" s="18" t="s">
        <v>17</v>
      </c>
      <c r="O73" s="19">
        <v>51072</v>
      </c>
      <c r="P73" s="19">
        <v>161020</v>
      </c>
      <c r="Q73" s="20">
        <f>O73+P73</f>
        <v>212092</v>
      </c>
      <c r="R73" s="21" t="s">
        <v>18</v>
      </c>
      <c r="S73" s="27"/>
      <c r="T73" s="27"/>
      <c r="U73" s="27"/>
      <c r="V73" s="28"/>
    </row>
    <row r="74" spans="2:22" ht="48" customHeight="1" x14ac:dyDescent="0.45">
      <c r="B74" s="41"/>
      <c r="C74" s="22" t="s">
        <v>20</v>
      </c>
      <c r="D74" s="23">
        <f>ROUNDDOWN(D72*D73*0.85*12,2)</f>
        <v>0</v>
      </c>
      <c r="E74" s="13" t="s">
        <v>19</v>
      </c>
      <c r="F74" s="23">
        <f>ROUNDDOWN(F72*F73,2)</f>
        <v>0</v>
      </c>
      <c r="G74" s="23">
        <f>ROUNDDOWN(G72*G73,2)</f>
        <v>0</v>
      </c>
      <c r="H74" s="23">
        <f>F74+G74</f>
        <v>0</v>
      </c>
      <c r="I74" s="24">
        <f>ROUNDDOWN(D74+H74,2)</f>
        <v>0</v>
      </c>
      <c r="J74" s="27"/>
      <c r="K74" s="41"/>
      <c r="L74" s="22" t="s">
        <v>20</v>
      </c>
      <c r="M74" s="23">
        <f>ROUNDDOWN(M72*M73*0.85*12,2)</f>
        <v>0</v>
      </c>
      <c r="N74" s="13" t="s">
        <v>19</v>
      </c>
      <c r="O74" s="23">
        <f>ROUNDDOWN(O72*O73,2)</f>
        <v>0</v>
      </c>
      <c r="P74" s="23">
        <f>ROUNDDOWN(P72*P73,2)</f>
        <v>0</v>
      </c>
      <c r="Q74" s="23">
        <f>O74+P74</f>
        <v>0</v>
      </c>
      <c r="R74" s="24">
        <f>ROUNDDOWN(M74+Q74,2)</f>
        <v>0</v>
      </c>
      <c r="S74" s="27"/>
      <c r="T74" s="27"/>
      <c r="U74" s="27"/>
      <c r="V74" s="28"/>
    </row>
    <row r="75" spans="2:22" ht="30" customHeight="1" x14ac:dyDescent="0.45">
      <c r="B75" s="25"/>
      <c r="C75" s="26"/>
      <c r="D75" s="27"/>
      <c r="E75" s="26"/>
      <c r="F75" s="27"/>
      <c r="G75" s="27"/>
      <c r="H75" s="27"/>
      <c r="I75" s="27"/>
      <c r="J75" s="27"/>
      <c r="K75" s="28"/>
      <c r="L75" s="29"/>
      <c r="M75" s="25"/>
      <c r="N75" s="26"/>
      <c r="O75" s="27"/>
      <c r="P75" s="26"/>
      <c r="Q75" s="27"/>
      <c r="R75" s="27"/>
      <c r="S75" s="27"/>
      <c r="T75" s="27"/>
      <c r="U75" s="27"/>
      <c r="V75" s="28"/>
    </row>
    <row r="76" spans="2:22" ht="48" customHeight="1" x14ac:dyDescent="0.45">
      <c r="B76" s="42" t="s">
        <v>0</v>
      </c>
      <c r="C76" s="43" t="s">
        <v>14</v>
      </c>
      <c r="D76" s="43"/>
      <c r="E76" s="45" t="s">
        <v>21</v>
      </c>
      <c r="F76" s="46"/>
      <c r="G76" s="46"/>
      <c r="H76" s="47"/>
      <c r="I76" s="7"/>
      <c r="J76" s="27"/>
      <c r="K76" s="42" t="s">
        <v>0</v>
      </c>
      <c r="L76" s="43" t="s">
        <v>14</v>
      </c>
      <c r="M76" s="43"/>
      <c r="N76" s="45" t="s">
        <v>21</v>
      </c>
      <c r="O76" s="46"/>
      <c r="P76" s="46"/>
      <c r="Q76" s="47"/>
      <c r="R76" s="7"/>
      <c r="S76" s="27"/>
      <c r="T76" s="27"/>
      <c r="U76" s="27"/>
      <c r="V76" s="28"/>
    </row>
    <row r="77" spans="2:22" ht="55.8" customHeight="1" thickBot="1" x14ac:dyDescent="0.5">
      <c r="B77" s="43"/>
      <c r="C77" s="43"/>
      <c r="D77" s="44"/>
      <c r="E77" s="10" t="s">
        <v>1</v>
      </c>
      <c r="F77" s="11" t="s">
        <v>22</v>
      </c>
      <c r="G77" s="11" t="s">
        <v>25</v>
      </c>
      <c r="H77" s="10" t="s">
        <v>2</v>
      </c>
      <c r="J77" s="27"/>
      <c r="K77" s="43"/>
      <c r="L77" s="43"/>
      <c r="M77" s="44"/>
      <c r="N77" s="10" t="s">
        <v>1</v>
      </c>
      <c r="O77" s="11" t="s">
        <v>22</v>
      </c>
      <c r="P77" s="11" t="s">
        <v>25</v>
      </c>
      <c r="Q77" s="10" t="s">
        <v>2</v>
      </c>
      <c r="S77" s="27"/>
      <c r="T77" s="27"/>
      <c r="U77" s="27"/>
      <c r="V77" s="28"/>
    </row>
    <row r="78" spans="2:22" ht="48" customHeight="1" thickBot="1" x14ac:dyDescent="0.5">
      <c r="B78" s="40" t="s">
        <v>51</v>
      </c>
      <c r="C78" s="12" t="s">
        <v>15</v>
      </c>
      <c r="D78" s="1"/>
      <c r="E78" s="13" t="s">
        <v>16</v>
      </c>
      <c r="F78" s="2"/>
      <c r="G78" s="2"/>
      <c r="H78" s="14"/>
      <c r="I78" s="15"/>
      <c r="J78" s="27"/>
      <c r="K78" s="40" t="s">
        <v>52</v>
      </c>
      <c r="L78" s="12" t="s">
        <v>15</v>
      </c>
      <c r="M78" s="1"/>
      <c r="N78" s="13" t="s">
        <v>16</v>
      </c>
      <c r="O78" s="2"/>
      <c r="P78" s="2"/>
      <c r="Q78" s="14"/>
      <c r="R78" s="15"/>
      <c r="S78" s="27"/>
      <c r="T78" s="27"/>
      <c r="U78" s="27"/>
      <c r="V78" s="28"/>
    </row>
    <row r="79" spans="2:22" ht="48" customHeight="1" x14ac:dyDescent="0.15">
      <c r="B79" s="41"/>
      <c r="C79" s="16" t="s">
        <v>70</v>
      </c>
      <c r="D79" s="17">
        <v>97</v>
      </c>
      <c r="E79" s="18" t="s">
        <v>17</v>
      </c>
      <c r="F79" s="19">
        <v>36546</v>
      </c>
      <c r="G79" s="19">
        <v>139578</v>
      </c>
      <c r="H79" s="20">
        <f>F79+G79</f>
        <v>176124</v>
      </c>
      <c r="I79" s="21" t="s">
        <v>18</v>
      </c>
      <c r="J79" s="27"/>
      <c r="K79" s="41"/>
      <c r="L79" s="16" t="s">
        <v>70</v>
      </c>
      <c r="M79" s="17">
        <v>106</v>
      </c>
      <c r="N79" s="18" t="s">
        <v>17</v>
      </c>
      <c r="O79" s="19">
        <v>46490</v>
      </c>
      <c r="P79" s="19">
        <v>104238</v>
      </c>
      <c r="Q79" s="20">
        <f>O79+P79</f>
        <v>150728</v>
      </c>
      <c r="R79" s="21" t="s">
        <v>18</v>
      </c>
      <c r="S79" s="27"/>
      <c r="T79" s="27"/>
      <c r="U79" s="27"/>
      <c r="V79" s="28"/>
    </row>
    <row r="80" spans="2:22" ht="48" customHeight="1" x14ac:dyDescent="0.45">
      <c r="B80" s="41"/>
      <c r="C80" s="22" t="s">
        <v>20</v>
      </c>
      <c r="D80" s="23">
        <f>ROUNDDOWN(D78*D79*0.85*12,2)</f>
        <v>0</v>
      </c>
      <c r="E80" s="13" t="s">
        <v>19</v>
      </c>
      <c r="F80" s="23">
        <f>ROUNDDOWN(F78*F79,2)</f>
        <v>0</v>
      </c>
      <c r="G80" s="23">
        <f>ROUNDDOWN(G78*G79,2)</f>
        <v>0</v>
      </c>
      <c r="H80" s="23">
        <f>F80+G80</f>
        <v>0</v>
      </c>
      <c r="I80" s="24">
        <f>ROUNDDOWN(D80+H80,2)</f>
        <v>0</v>
      </c>
      <c r="J80" s="27"/>
      <c r="K80" s="41"/>
      <c r="L80" s="22" t="s">
        <v>20</v>
      </c>
      <c r="M80" s="23">
        <f>ROUNDDOWN(M78*M79*0.85*12,2)</f>
        <v>0</v>
      </c>
      <c r="N80" s="13" t="s">
        <v>19</v>
      </c>
      <c r="O80" s="23">
        <f>ROUNDDOWN(O78*O79,2)</f>
        <v>0</v>
      </c>
      <c r="P80" s="23">
        <f>ROUNDDOWN(P78*P79,2)</f>
        <v>0</v>
      </c>
      <c r="Q80" s="23">
        <f>O80+P80</f>
        <v>0</v>
      </c>
      <c r="R80" s="24">
        <f>ROUNDDOWN(M80+Q80,2)</f>
        <v>0</v>
      </c>
      <c r="S80" s="27"/>
      <c r="T80" s="27"/>
      <c r="U80" s="27"/>
      <c r="V80" s="28"/>
    </row>
    <row r="81" spans="2:22" ht="30" customHeight="1" x14ac:dyDescent="0.45">
      <c r="B81" s="25"/>
      <c r="C81" s="26"/>
      <c r="D81" s="27"/>
      <c r="E81" s="26"/>
      <c r="F81" s="27"/>
      <c r="G81" s="27"/>
      <c r="H81" s="27"/>
      <c r="I81" s="27"/>
      <c r="J81" s="27"/>
      <c r="K81" s="28"/>
      <c r="L81" s="29"/>
      <c r="M81" s="25"/>
      <c r="N81" s="26"/>
      <c r="O81" s="27"/>
      <c r="P81" s="26"/>
      <c r="Q81" s="27"/>
      <c r="R81" s="27"/>
      <c r="S81" s="27"/>
      <c r="T81" s="27"/>
      <c r="U81" s="27"/>
      <c r="V81" s="28"/>
    </row>
    <row r="82" spans="2:22" ht="48" customHeight="1" x14ac:dyDescent="0.45">
      <c r="B82" s="42" t="s">
        <v>0</v>
      </c>
      <c r="C82" s="43" t="s">
        <v>14</v>
      </c>
      <c r="D82" s="43"/>
      <c r="E82" s="45" t="s">
        <v>21</v>
      </c>
      <c r="F82" s="46"/>
      <c r="G82" s="46"/>
      <c r="H82" s="47"/>
      <c r="I82" s="7"/>
      <c r="J82" s="27"/>
      <c r="K82" s="42" t="s">
        <v>0</v>
      </c>
      <c r="L82" s="43" t="s">
        <v>14</v>
      </c>
      <c r="M82" s="43"/>
      <c r="N82" s="45" t="s">
        <v>21</v>
      </c>
      <c r="O82" s="46"/>
      <c r="P82" s="46"/>
      <c r="Q82" s="47"/>
      <c r="R82" s="7"/>
      <c r="S82" s="27"/>
      <c r="T82" s="27"/>
      <c r="U82" s="27"/>
      <c r="V82" s="28"/>
    </row>
    <row r="83" spans="2:22" ht="56.4" customHeight="1" thickBot="1" x14ac:dyDescent="0.5">
      <c r="B83" s="43"/>
      <c r="C83" s="43"/>
      <c r="D83" s="44"/>
      <c r="E83" s="10" t="s">
        <v>1</v>
      </c>
      <c r="F83" s="11" t="s">
        <v>22</v>
      </c>
      <c r="G83" s="11" t="s">
        <v>25</v>
      </c>
      <c r="H83" s="10" t="s">
        <v>2</v>
      </c>
      <c r="J83" s="27"/>
      <c r="K83" s="43"/>
      <c r="L83" s="43"/>
      <c r="M83" s="44"/>
      <c r="N83" s="10" t="s">
        <v>1</v>
      </c>
      <c r="O83" s="11" t="s">
        <v>22</v>
      </c>
      <c r="P83" s="11" t="s">
        <v>25</v>
      </c>
      <c r="Q83" s="10" t="s">
        <v>2</v>
      </c>
      <c r="S83" s="27"/>
      <c r="T83" s="27"/>
      <c r="U83" s="27"/>
      <c r="V83" s="28"/>
    </row>
    <row r="84" spans="2:22" ht="48" customHeight="1" thickBot="1" x14ac:dyDescent="0.5">
      <c r="B84" s="40" t="s">
        <v>53</v>
      </c>
      <c r="C84" s="12" t="s">
        <v>15</v>
      </c>
      <c r="D84" s="1"/>
      <c r="E84" s="13" t="s">
        <v>16</v>
      </c>
      <c r="F84" s="2"/>
      <c r="G84" s="2"/>
      <c r="H84" s="14"/>
      <c r="I84" s="15"/>
      <c r="J84" s="27"/>
      <c r="K84" s="40" t="s">
        <v>54</v>
      </c>
      <c r="L84" s="12" t="s">
        <v>15</v>
      </c>
      <c r="M84" s="1"/>
      <c r="N84" s="13" t="s">
        <v>16</v>
      </c>
      <c r="O84" s="2"/>
      <c r="P84" s="2"/>
      <c r="Q84" s="14"/>
      <c r="R84" s="15"/>
      <c r="S84" s="27"/>
      <c r="T84" s="27"/>
      <c r="U84" s="27"/>
      <c r="V84" s="28"/>
    </row>
    <row r="85" spans="2:22" ht="48" customHeight="1" x14ac:dyDescent="0.15">
      <c r="B85" s="41"/>
      <c r="C85" s="16" t="s">
        <v>70</v>
      </c>
      <c r="D85" s="17">
        <v>136</v>
      </c>
      <c r="E85" s="18" t="s">
        <v>17</v>
      </c>
      <c r="F85" s="19">
        <v>48259</v>
      </c>
      <c r="G85" s="19">
        <v>134070</v>
      </c>
      <c r="H85" s="20">
        <f>F85+G85</f>
        <v>182329</v>
      </c>
      <c r="I85" s="21" t="s">
        <v>18</v>
      </c>
      <c r="J85" s="27"/>
      <c r="K85" s="41"/>
      <c r="L85" s="16" t="s">
        <v>70</v>
      </c>
      <c r="M85" s="17">
        <v>115</v>
      </c>
      <c r="N85" s="18" t="s">
        <v>17</v>
      </c>
      <c r="O85" s="19">
        <v>46804</v>
      </c>
      <c r="P85" s="19">
        <v>126239</v>
      </c>
      <c r="Q85" s="20">
        <f>O85+P85</f>
        <v>173043</v>
      </c>
      <c r="R85" s="21" t="s">
        <v>18</v>
      </c>
      <c r="S85" s="27"/>
      <c r="T85" s="27"/>
      <c r="U85" s="27"/>
      <c r="V85" s="28"/>
    </row>
    <row r="86" spans="2:22" ht="48" customHeight="1" x14ac:dyDescent="0.45">
      <c r="B86" s="41"/>
      <c r="C86" s="22" t="s">
        <v>20</v>
      </c>
      <c r="D86" s="23">
        <f>ROUNDDOWN(D84*D85*0.85*12,2)</f>
        <v>0</v>
      </c>
      <c r="E86" s="13" t="s">
        <v>19</v>
      </c>
      <c r="F86" s="23">
        <f>ROUNDDOWN(F84*F85,2)</f>
        <v>0</v>
      </c>
      <c r="G86" s="23">
        <f>ROUNDDOWN(G84*G85,2)</f>
        <v>0</v>
      </c>
      <c r="H86" s="23">
        <f>F86+G86</f>
        <v>0</v>
      </c>
      <c r="I86" s="24">
        <f>ROUNDDOWN(D86+H86,2)</f>
        <v>0</v>
      </c>
      <c r="J86" s="27"/>
      <c r="K86" s="41"/>
      <c r="L86" s="22" t="s">
        <v>20</v>
      </c>
      <c r="M86" s="23">
        <f>ROUNDDOWN(M84*M85*0.85*12,2)</f>
        <v>0</v>
      </c>
      <c r="N86" s="13" t="s">
        <v>19</v>
      </c>
      <c r="O86" s="23">
        <f>ROUNDDOWN(O84*O85,2)</f>
        <v>0</v>
      </c>
      <c r="P86" s="23">
        <f>ROUNDDOWN(P84*P85,2)</f>
        <v>0</v>
      </c>
      <c r="Q86" s="23">
        <f>O86+P86</f>
        <v>0</v>
      </c>
      <c r="R86" s="24">
        <f>ROUNDDOWN(M86+Q86,2)</f>
        <v>0</v>
      </c>
      <c r="S86" s="27"/>
      <c r="T86" s="27"/>
      <c r="U86" s="27"/>
      <c r="V86" s="28"/>
    </row>
    <row r="87" spans="2:22" ht="30" customHeight="1" x14ac:dyDescent="0.45">
      <c r="B87" s="25"/>
      <c r="C87" s="26"/>
      <c r="D87" s="27"/>
      <c r="E87" s="26"/>
      <c r="F87" s="27"/>
      <c r="G87" s="27"/>
      <c r="H87" s="27"/>
      <c r="I87" s="27"/>
      <c r="J87" s="27"/>
      <c r="K87" s="28"/>
      <c r="L87" s="29"/>
      <c r="M87" s="25"/>
      <c r="N87" s="26"/>
      <c r="O87" s="27"/>
      <c r="P87" s="26"/>
      <c r="Q87" s="27"/>
      <c r="R87" s="27"/>
      <c r="S87" s="27"/>
      <c r="T87" s="27"/>
      <c r="U87" s="27"/>
      <c r="V87" s="28"/>
    </row>
    <row r="88" spans="2:22" ht="48" customHeight="1" x14ac:dyDescent="0.45">
      <c r="B88" s="42" t="s">
        <v>0</v>
      </c>
      <c r="C88" s="43" t="s">
        <v>14</v>
      </c>
      <c r="D88" s="43"/>
      <c r="E88" s="45" t="s">
        <v>21</v>
      </c>
      <c r="F88" s="46"/>
      <c r="G88" s="46"/>
      <c r="H88" s="47"/>
      <c r="I88" s="7"/>
      <c r="J88" s="27"/>
      <c r="K88" s="42" t="s">
        <v>0</v>
      </c>
      <c r="L88" s="43" t="s">
        <v>14</v>
      </c>
      <c r="M88" s="43"/>
      <c r="N88" s="45" t="s">
        <v>21</v>
      </c>
      <c r="O88" s="46"/>
      <c r="P88" s="46"/>
      <c r="Q88" s="47"/>
      <c r="R88" s="7"/>
      <c r="S88" s="27"/>
      <c r="T88" s="27"/>
      <c r="U88" s="27"/>
      <c r="V88" s="28"/>
    </row>
    <row r="89" spans="2:22" ht="56.4" customHeight="1" thickBot="1" x14ac:dyDescent="0.5">
      <c r="B89" s="43"/>
      <c r="C89" s="43"/>
      <c r="D89" s="44"/>
      <c r="E89" s="10" t="s">
        <v>1</v>
      </c>
      <c r="F89" s="11" t="s">
        <v>22</v>
      </c>
      <c r="G89" s="11" t="s">
        <v>25</v>
      </c>
      <c r="H89" s="10" t="s">
        <v>2</v>
      </c>
      <c r="J89" s="27"/>
      <c r="K89" s="43"/>
      <c r="L89" s="43"/>
      <c r="M89" s="44"/>
      <c r="N89" s="10" t="s">
        <v>1</v>
      </c>
      <c r="O89" s="11" t="s">
        <v>22</v>
      </c>
      <c r="P89" s="11" t="s">
        <v>25</v>
      </c>
      <c r="Q89" s="10" t="s">
        <v>2</v>
      </c>
      <c r="S89" s="27"/>
      <c r="T89" s="27"/>
      <c r="U89" s="27"/>
      <c r="V89" s="28"/>
    </row>
    <row r="90" spans="2:22" ht="48" customHeight="1" thickBot="1" x14ac:dyDescent="0.5">
      <c r="B90" s="40" t="s">
        <v>55</v>
      </c>
      <c r="C90" s="12" t="s">
        <v>15</v>
      </c>
      <c r="D90" s="1"/>
      <c r="E90" s="13" t="s">
        <v>16</v>
      </c>
      <c r="F90" s="2"/>
      <c r="G90" s="2"/>
      <c r="H90" s="14"/>
      <c r="I90" s="15"/>
      <c r="J90" s="27"/>
      <c r="K90" s="40" t="s">
        <v>56</v>
      </c>
      <c r="L90" s="12" t="s">
        <v>15</v>
      </c>
      <c r="M90" s="1"/>
      <c r="N90" s="13" t="s">
        <v>16</v>
      </c>
      <c r="O90" s="2"/>
      <c r="P90" s="2"/>
      <c r="Q90" s="14"/>
      <c r="R90" s="15"/>
      <c r="S90" s="27"/>
      <c r="T90" s="27"/>
      <c r="U90" s="27"/>
      <c r="V90" s="28"/>
    </row>
    <row r="91" spans="2:22" ht="48" customHeight="1" x14ac:dyDescent="0.15">
      <c r="B91" s="41"/>
      <c r="C91" s="16" t="s">
        <v>70</v>
      </c>
      <c r="D91" s="17">
        <v>67</v>
      </c>
      <c r="E91" s="18" t="s">
        <v>17</v>
      </c>
      <c r="F91" s="19">
        <v>21196</v>
      </c>
      <c r="G91" s="19">
        <v>82072</v>
      </c>
      <c r="H91" s="20">
        <f>F91+G91</f>
        <v>103268</v>
      </c>
      <c r="I91" s="21" t="s">
        <v>18</v>
      </c>
      <c r="J91" s="27"/>
      <c r="K91" s="41"/>
      <c r="L91" s="16" t="s">
        <v>70</v>
      </c>
      <c r="M91" s="17">
        <v>137</v>
      </c>
      <c r="N91" s="18" t="s">
        <v>17</v>
      </c>
      <c r="O91" s="19">
        <v>38341</v>
      </c>
      <c r="P91" s="19">
        <v>132215</v>
      </c>
      <c r="Q91" s="20">
        <f>O91+P91</f>
        <v>170556</v>
      </c>
      <c r="R91" s="21" t="s">
        <v>18</v>
      </c>
      <c r="S91" s="27"/>
      <c r="T91" s="27"/>
      <c r="U91" s="27"/>
      <c r="V91" s="28"/>
    </row>
    <row r="92" spans="2:22" ht="48" customHeight="1" x14ac:dyDescent="0.45">
      <c r="B92" s="41"/>
      <c r="C92" s="22" t="s">
        <v>20</v>
      </c>
      <c r="D92" s="23">
        <f>ROUNDDOWN(D90*D91*0.85*12,2)</f>
        <v>0</v>
      </c>
      <c r="E92" s="13" t="s">
        <v>19</v>
      </c>
      <c r="F92" s="23">
        <f>ROUNDDOWN(F90*F91,2)</f>
        <v>0</v>
      </c>
      <c r="G92" s="23">
        <f>ROUNDDOWN(G90*G91,2)</f>
        <v>0</v>
      </c>
      <c r="H92" s="23">
        <f>F92+G92</f>
        <v>0</v>
      </c>
      <c r="I92" s="24">
        <f>ROUNDDOWN(D92+H92,2)</f>
        <v>0</v>
      </c>
      <c r="J92" s="27"/>
      <c r="K92" s="41"/>
      <c r="L92" s="22" t="s">
        <v>20</v>
      </c>
      <c r="M92" s="23">
        <f>ROUNDDOWN(M90*M91*0.85*12,2)</f>
        <v>0</v>
      </c>
      <c r="N92" s="13" t="s">
        <v>19</v>
      </c>
      <c r="O92" s="23">
        <f>ROUNDDOWN(O90*O91,2)</f>
        <v>0</v>
      </c>
      <c r="P92" s="23">
        <f>ROUNDDOWN(P90*P91,2)</f>
        <v>0</v>
      </c>
      <c r="Q92" s="23">
        <f>O92+P92</f>
        <v>0</v>
      </c>
      <c r="R92" s="24">
        <f>ROUNDDOWN(M92+Q92,2)</f>
        <v>0</v>
      </c>
      <c r="S92" s="27"/>
      <c r="T92" s="27"/>
      <c r="U92" s="27"/>
      <c r="V92" s="28"/>
    </row>
    <row r="93" spans="2:22" ht="30" customHeight="1" x14ac:dyDescent="0.45">
      <c r="B93" s="25"/>
      <c r="C93" s="26"/>
      <c r="D93" s="27"/>
      <c r="E93" s="26"/>
      <c r="F93" s="27"/>
      <c r="G93" s="27"/>
      <c r="H93" s="27"/>
      <c r="I93" s="27"/>
      <c r="J93" s="27"/>
      <c r="K93" s="28"/>
      <c r="L93" s="29"/>
      <c r="M93" s="25"/>
      <c r="N93" s="26"/>
      <c r="O93" s="27"/>
      <c r="P93" s="26"/>
      <c r="Q93" s="27"/>
      <c r="R93" s="27"/>
      <c r="S93" s="27"/>
      <c r="T93" s="27"/>
      <c r="U93" s="27"/>
      <c r="V93" s="28"/>
    </row>
    <row r="94" spans="2:22" ht="48" customHeight="1" x14ac:dyDescent="0.45">
      <c r="B94" s="42" t="s">
        <v>0</v>
      </c>
      <c r="C94" s="43" t="s">
        <v>14</v>
      </c>
      <c r="D94" s="43"/>
      <c r="E94" s="45" t="s">
        <v>21</v>
      </c>
      <c r="F94" s="46"/>
      <c r="G94" s="46"/>
      <c r="H94" s="47"/>
      <c r="I94" s="7"/>
      <c r="J94" s="27"/>
      <c r="K94" s="42" t="s">
        <v>0</v>
      </c>
      <c r="L94" s="43" t="s">
        <v>14</v>
      </c>
      <c r="M94" s="43"/>
      <c r="N94" s="45" t="s">
        <v>21</v>
      </c>
      <c r="O94" s="46"/>
      <c r="P94" s="46"/>
      <c r="Q94" s="47"/>
      <c r="R94" s="7"/>
      <c r="S94" s="27"/>
      <c r="T94" s="27"/>
      <c r="U94" s="27"/>
      <c r="V94" s="28"/>
    </row>
    <row r="95" spans="2:22" ht="55.8" customHeight="1" thickBot="1" x14ac:dyDescent="0.5">
      <c r="B95" s="43"/>
      <c r="C95" s="43"/>
      <c r="D95" s="44"/>
      <c r="E95" s="10" t="s">
        <v>1</v>
      </c>
      <c r="F95" s="11" t="s">
        <v>22</v>
      </c>
      <c r="G95" s="11" t="s">
        <v>25</v>
      </c>
      <c r="H95" s="10" t="s">
        <v>2</v>
      </c>
      <c r="J95" s="27"/>
      <c r="K95" s="43"/>
      <c r="L95" s="43"/>
      <c r="M95" s="44"/>
      <c r="N95" s="10" t="s">
        <v>1</v>
      </c>
      <c r="O95" s="11" t="s">
        <v>22</v>
      </c>
      <c r="P95" s="11" t="s">
        <v>25</v>
      </c>
      <c r="Q95" s="10" t="s">
        <v>2</v>
      </c>
      <c r="S95" s="27"/>
      <c r="T95" s="27"/>
      <c r="U95" s="27"/>
      <c r="V95" s="28"/>
    </row>
    <row r="96" spans="2:22" ht="48" customHeight="1" thickBot="1" x14ac:dyDescent="0.5">
      <c r="B96" s="40" t="s">
        <v>57</v>
      </c>
      <c r="C96" s="12" t="s">
        <v>15</v>
      </c>
      <c r="D96" s="1"/>
      <c r="E96" s="13" t="s">
        <v>16</v>
      </c>
      <c r="F96" s="2"/>
      <c r="G96" s="2"/>
      <c r="H96" s="14"/>
      <c r="I96" s="15"/>
      <c r="J96" s="27"/>
      <c r="K96" s="40" t="s">
        <v>58</v>
      </c>
      <c r="L96" s="12" t="s">
        <v>15</v>
      </c>
      <c r="M96" s="1"/>
      <c r="N96" s="13" t="s">
        <v>16</v>
      </c>
      <c r="O96" s="2"/>
      <c r="P96" s="2"/>
      <c r="Q96" s="14"/>
      <c r="R96" s="15"/>
      <c r="S96" s="27"/>
      <c r="T96" s="27"/>
      <c r="U96" s="27"/>
      <c r="V96" s="28"/>
    </row>
    <row r="97" spans="2:22" ht="48" customHeight="1" x14ac:dyDescent="0.15">
      <c r="B97" s="41"/>
      <c r="C97" s="16" t="s">
        <v>70</v>
      </c>
      <c r="D97" s="17">
        <v>62</v>
      </c>
      <c r="E97" s="18" t="s">
        <v>17</v>
      </c>
      <c r="F97" s="19">
        <v>19991</v>
      </c>
      <c r="G97" s="19">
        <v>63026</v>
      </c>
      <c r="H97" s="20">
        <f>F97+G97</f>
        <v>83017</v>
      </c>
      <c r="I97" s="21" t="s">
        <v>18</v>
      </c>
      <c r="J97" s="27"/>
      <c r="K97" s="41"/>
      <c r="L97" s="16" t="s">
        <v>70</v>
      </c>
      <c r="M97" s="17">
        <v>76</v>
      </c>
      <c r="N97" s="18" t="s">
        <v>17</v>
      </c>
      <c r="O97" s="19">
        <v>40776</v>
      </c>
      <c r="P97" s="19">
        <v>121696</v>
      </c>
      <c r="Q97" s="20">
        <f>O97+P97</f>
        <v>162472</v>
      </c>
      <c r="R97" s="21" t="s">
        <v>18</v>
      </c>
      <c r="S97" s="27"/>
      <c r="T97" s="27"/>
      <c r="U97" s="27"/>
      <c r="V97" s="28"/>
    </row>
    <row r="98" spans="2:22" ht="48" customHeight="1" x14ac:dyDescent="0.45">
      <c r="B98" s="41"/>
      <c r="C98" s="22" t="s">
        <v>20</v>
      </c>
      <c r="D98" s="23">
        <f>ROUNDDOWN(D96*D97*0.85*12,2)</f>
        <v>0</v>
      </c>
      <c r="E98" s="13" t="s">
        <v>19</v>
      </c>
      <c r="F98" s="23">
        <f>ROUNDDOWN(F96*F97,2)</f>
        <v>0</v>
      </c>
      <c r="G98" s="23">
        <f>ROUNDDOWN(G96*G97,2)</f>
        <v>0</v>
      </c>
      <c r="H98" s="23">
        <f>F98+G98</f>
        <v>0</v>
      </c>
      <c r="I98" s="24">
        <f>ROUNDDOWN(D98+H98,2)</f>
        <v>0</v>
      </c>
      <c r="J98" s="27"/>
      <c r="K98" s="41"/>
      <c r="L98" s="22" t="s">
        <v>20</v>
      </c>
      <c r="M98" s="23">
        <f>ROUNDDOWN(M96*M97*0.85*12,2)</f>
        <v>0</v>
      </c>
      <c r="N98" s="13" t="s">
        <v>19</v>
      </c>
      <c r="O98" s="23">
        <f>ROUNDDOWN(O96*O97,2)</f>
        <v>0</v>
      </c>
      <c r="P98" s="23">
        <f>ROUNDDOWN(P96*P97,2)</f>
        <v>0</v>
      </c>
      <c r="Q98" s="23">
        <f>O98+P98</f>
        <v>0</v>
      </c>
      <c r="R98" s="24">
        <f>ROUNDDOWN(M98+Q98,2)</f>
        <v>0</v>
      </c>
      <c r="S98" s="27"/>
      <c r="T98" s="27"/>
      <c r="U98" s="27"/>
      <c r="V98" s="28"/>
    </row>
    <row r="99" spans="2:22" ht="30.6" customHeight="1" x14ac:dyDescent="0.45">
      <c r="B99" s="25"/>
      <c r="C99" s="26"/>
      <c r="D99" s="27"/>
      <c r="E99" s="26"/>
      <c r="F99" s="27"/>
      <c r="G99" s="27"/>
      <c r="H99" s="27"/>
      <c r="I99" s="27"/>
      <c r="J99" s="27"/>
      <c r="K99" s="28"/>
      <c r="L99" s="29"/>
      <c r="M99" s="25"/>
      <c r="N99" s="26"/>
      <c r="O99" s="27"/>
      <c r="P99" s="26"/>
      <c r="Q99" s="27"/>
      <c r="R99" s="27"/>
      <c r="S99" s="27"/>
      <c r="T99" s="27"/>
      <c r="U99" s="27"/>
      <c r="V99" s="28"/>
    </row>
    <row r="100" spans="2:22" ht="48" customHeight="1" x14ac:dyDescent="0.45">
      <c r="B100" s="42" t="s">
        <v>0</v>
      </c>
      <c r="C100" s="43" t="s">
        <v>14</v>
      </c>
      <c r="D100" s="43"/>
      <c r="E100" s="45" t="s">
        <v>21</v>
      </c>
      <c r="F100" s="46"/>
      <c r="G100" s="46"/>
      <c r="H100" s="47"/>
      <c r="I100" s="7"/>
      <c r="J100" s="27"/>
      <c r="K100" s="42" t="s">
        <v>0</v>
      </c>
      <c r="L100" s="43" t="s">
        <v>14</v>
      </c>
      <c r="M100" s="43"/>
      <c r="N100" s="45" t="s">
        <v>21</v>
      </c>
      <c r="O100" s="46"/>
      <c r="P100" s="46"/>
      <c r="Q100" s="47"/>
      <c r="R100" s="7"/>
      <c r="S100" s="27"/>
      <c r="T100" s="27"/>
      <c r="U100" s="27"/>
      <c r="V100" s="28"/>
    </row>
    <row r="101" spans="2:22" ht="58.2" customHeight="1" thickBot="1" x14ac:dyDescent="0.5">
      <c r="B101" s="43"/>
      <c r="C101" s="43"/>
      <c r="D101" s="44"/>
      <c r="E101" s="10" t="s">
        <v>1</v>
      </c>
      <c r="F101" s="11" t="s">
        <v>22</v>
      </c>
      <c r="G101" s="11" t="s">
        <v>25</v>
      </c>
      <c r="H101" s="10" t="s">
        <v>2</v>
      </c>
      <c r="J101" s="27"/>
      <c r="K101" s="43"/>
      <c r="L101" s="43"/>
      <c r="M101" s="44"/>
      <c r="N101" s="10" t="s">
        <v>1</v>
      </c>
      <c r="O101" s="11" t="s">
        <v>22</v>
      </c>
      <c r="P101" s="11" t="s">
        <v>25</v>
      </c>
      <c r="Q101" s="10" t="s">
        <v>2</v>
      </c>
      <c r="S101" s="27"/>
      <c r="T101" s="27"/>
      <c r="U101" s="27"/>
      <c r="V101" s="28"/>
    </row>
    <row r="102" spans="2:22" ht="48" customHeight="1" thickBot="1" x14ac:dyDescent="0.5">
      <c r="B102" s="40" t="s">
        <v>59</v>
      </c>
      <c r="C102" s="12" t="s">
        <v>15</v>
      </c>
      <c r="D102" s="1"/>
      <c r="E102" s="13" t="s">
        <v>16</v>
      </c>
      <c r="F102" s="2"/>
      <c r="G102" s="2"/>
      <c r="H102" s="14"/>
      <c r="I102" s="15"/>
      <c r="J102" s="27"/>
      <c r="K102" s="40" t="s">
        <v>60</v>
      </c>
      <c r="L102" s="12" t="s">
        <v>15</v>
      </c>
      <c r="M102" s="1"/>
      <c r="N102" s="13" t="s">
        <v>16</v>
      </c>
      <c r="O102" s="2"/>
      <c r="P102" s="2"/>
      <c r="Q102" s="14"/>
      <c r="R102" s="15"/>
      <c r="S102" s="27"/>
      <c r="T102" s="27"/>
      <c r="U102" s="27"/>
      <c r="V102" s="28"/>
    </row>
    <row r="103" spans="2:22" ht="48" customHeight="1" x14ac:dyDescent="0.15">
      <c r="B103" s="41"/>
      <c r="C103" s="16" t="s">
        <v>70</v>
      </c>
      <c r="D103" s="17">
        <v>272</v>
      </c>
      <c r="E103" s="18" t="s">
        <v>17</v>
      </c>
      <c r="F103" s="19">
        <v>228582</v>
      </c>
      <c r="G103" s="19">
        <v>759283</v>
      </c>
      <c r="H103" s="20">
        <f>F103+G103</f>
        <v>987865</v>
      </c>
      <c r="I103" s="21" t="s">
        <v>18</v>
      </c>
      <c r="J103" s="27"/>
      <c r="K103" s="41"/>
      <c r="L103" s="16" t="s">
        <v>70</v>
      </c>
      <c r="M103" s="17">
        <v>84</v>
      </c>
      <c r="N103" s="18" t="s">
        <v>17</v>
      </c>
      <c r="O103" s="19">
        <v>27624</v>
      </c>
      <c r="P103" s="19">
        <v>124198</v>
      </c>
      <c r="Q103" s="20">
        <f>O103+P103</f>
        <v>151822</v>
      </c>
      <c r="R103" s="21" t="s">
        <v>18</v>
      </c>
      <c r="S103" s="27"/>
      <c r="T103" s="27"/>
      <c r="U103" s="27"/>
      <c r="V103" s="28"/>
    </row>
    <row r="104" spans="2:22" ht="48" customHeight="1" x14ac:dyDescent="0.45">
      <c r="B104" s="41"/>
      <c r="C104" s="22" t="s">
        <v>20</v>
      </c>
      <c r="D104" s="23">
        <f>ROUNDDOWN(D102*D103*0.85*12,2)</f>
        <v>0</v>
      </c>
      <c r="E104" s="13" t="s">
        <v>19</v>
      </c>
      <c r="F104" s="23">
        <f>ROUNDDOWN(F102*F103,2)</f>
        <v>0</v>
      </c>
      <c r="G104" s="23">
        <f>ROUNDDOWN(G102*G103,2)</f>
        <v>0</v>
      </c>
      <c r="H104" s="23">
        <f>F104+G104</f>
        <v>0</v>
      </c>
      <c r="I104" s="24">
        <f>ROUNDDOWN(D104+H104,2)</f>
        <v>0</v>
      </c>
      <c r="J104" s="27"/>
      <c r="K104" s="41"/>
      <c r="L104" s="22" t="s">
        <v>20</v>
      </c>
      <c r="M104" s="23">
        <f>ROUNDDOWN(M102*M103*0.85*12,2)</f>
        <v>0</v>
      </c>
      <c r="N104" s="13" t="s">
        <v>19</v>
      </c>
      <c r="O104" s="23">
        <f>ROUNDDOWN(O102*O103,2)</f>
        <v>0</v>
      </c>
      <c r="P104" s="23">
        <f>ROUNDDOWN(P102*P103,2)</f>
        <v>0</v>
      </c>
      <c r="Q104" s="23">
        <f>O104+P104</f>
        <v>0</v>
      </c>
      <c r="R104" s="24">
        <f>ROUNDDOWN(M104+Q104,2)</f>
        <v>0</v>
      </c>
      <c r="S104" s="27"/>
      <c r="T104" s="27"/>
      <c r="U104" s="27"/>
      <c r="V104" s="28"/>
    </row>
    <row r="105" spans="2:22" ht="30" customHeight="1" x14ac:dyDescent="0.45">
      <c r="B105" s="25"/>
      <c r="C105" s="26"/>
      <c r="D105" s="27"/>
      <c r="E105" s="26"/>
      <c r="F105" s="27"/>
      <c r="G105" s="27"/>
      <c r="H105" s="27"/>
      <c r="I105" s="27"/>
      <c r="J105" s="27"/>
      <c r="K105" s="28"/>
      <c r="L105" s="29"/>
      <c r="M105" s="25"/>
      <c r="N105" s="26"/>
      <c r="O105" s="27"/>
      <c r="P105" s="26"/>
      <c r="Q105" s="27"/>
      <c r="R105" s="27"/>
      <c r="S105" s="27"/>
      <c r="T105" s="27"/>
      <c r="U105" s="27"/>
      <c r="V105" s="28"/>
    </row>
    <row r="106" spans="2:22" ht="48" customHeight="1" x14ac:dyDescent="0.45">
      <c r="B106" s="42" t="s">
        <v>0</v>
      </c>
      <c r="C106" s="43" t="s">
        <v>14</v>
      </c>
      <c r="D106" s="43"/>
      <c r="E106" s="45" t="s">
        <v>21</v>
      </c>
      <c r="F106" s="46"/>
      <c r="G106" s="46"/>
      <c r="H106" s="47"/>
      <c r="I106" s="7"/>
      <c r="J106" s="27"/>
      <c r="K106" s="42" t="s">
        <v>0</v>
      </c>
      <c r="L106" s="43" t="s">
        <v>14</v>
      </c>
      <c r="M106" s="43"/>
      <c r="N106" s="45" t="s">
        <v>21</v>
      </c>
      <c r="O106" s="46"/>
      <c r="P106" s="46"/>
      <c r="Q106" s="47"/>
      <c r="R106" s="7"/>
      <c r="S106" s="27"/>
      <c r="T106" s="27"/>
      <c r="U106" s="27"/>
      <c r="V106" s="28"/>
    </row>
    <row r="107" spans="2:22" ht="54.6" customHeight="1" thickBot="1" x14ac:dyDescent="0.5">
      <c r="B107" s="43"/>
      <c r="C107" s="43"/>
      <c r="D107" s="44"/>
      <c r="E107" s="10" t="s">
        <v>1</v>
      </c>
      <c r="F107" s="11" t="s">
        <v>22</v>
      </c>
      <c r="G107" s="11" t="s">
        <v>25</v>
      </c>
      <c r="H107" s="10" t="s">
        <v>2</v>
      </c>
      <c r="J107" s="27"/>
      <c r="K107" s="43"/>
      <c r="L107" s="43"/>
      <c r="M107" s="44"/>
      <c r="N107" s="10" t="s">
        <v>1</v>
      </c>
      <c r="O107" s="11" t="s">
        <v>22</v>
      </c>
      <c r="P107" s="11" t="s">
        <v>25</v>
      </c>
      <c r="Q107" s="10" t="s">
        <v>2</v>
      </c>
      <c r="S107" s="27"/>
      <c r="T107" s="27"/>
      <c r="U107" s="27"/>
      <c r="V107" s="28"/>
    </row>
    <row r="108" spans="2:22" ht="48" customHeight="1" thickBot="1" x14ac:dyDescent="0.5">
      <c r="B108" s="40" t="s">
        <v>61</v>
      </c>
      <c r="C108" s="12" t="s">
        <v>15</v>
      </c>
      <c r="D108" s="1"/>
      <c r="E108" s="13" t="s">
        <v>16</v>
      </c>
      <c r="F108" s="2"/>
      <c r="G108" s="2"/>
      <c r="H108" s="14"/>
      <c r="I108" s="15"/>
      <c r="J108" s="27"/>
      <c r="K108" s="40" t="s">
        <v>62</v>
      </c>
      <c r="L108" s="12" t="s">
        <v>15</v>
      </c>
      <c r="M108" s="1"/>
      <c r="N108" s="13" t="s">
        <v>16</v>
      </c>
      <c r="O108" s="2"/>
      <c r="P108" s="2"/>
      <c r="Q108" s="14"/>
      <c r="R108" s="15"/>
      <c r="S108" s="27"/>
      <c r="T108" s="27"/>
      <c r="U108" s="27"/>
      <c r="V108" s="28"/>
    </row>
    <row r="109" spans="2:22" ht="48" customHeight="1" x14ac:dyDescent="0.15">
      <c r="B109" s="41"/>
      <c r="C109" s="16" t="s">
        <v>70</v>
      </c>
      <c r="D109" s="17">
        <v>41</v>
      </c>
      <c r="E109" s="18" t="s">
        <v>17</v>
      </c>
      <c r="F109" s="19">
        <v>12007</v>
      </c>
      <c r="G109" s="19">
        <v>55783</v>
      </c>
      <c r="H109" s="20">
        <f>F109+G109</f>
        <v>67790</v>
      </c>
      <c r="I109" s="21" t="s">
        <v>18</v>
      </c>
      <c r="J109" s="27"/>
      <c r="K109" s="41"/>
      <c r="L109" s="16" t="s">
        <v>70</v>
      </c>
      <c r="M109" s="17">
        <v>180</v>
      </c>
      <c r="N109" s="18" t="s">
        <v>17</v>
      </c>
      <c r="O109" s="19">
        <v>89362</v>
      </c>
      <c r="P109" s="19">
        <v>260528</v>
      </c>
      <c r="Q109" s="20">
        <f>O109+P109</f>
        <v>349890</v>
      </c>
      <c r="R109" s="21" t="s">
        <v>18</v>
      </c>
      <c r="S109" s="27"/>
      <c r="T109" s="27"/>
      <c r="U109" s="27"/>
      <c r="V109" s="28"/>
    </row>
    <row r="110" spans="2:22" ht="48" customHeight="1" x14ac:dyDescent="0.45">
      <c r="B110" s="41"/>
      <c r="C110" s="22" t="s">
        <v>20</v>
      </c>
      <c r="D110" s="23">
        <f>ROUNDDOWN(D108*D109*0.85*12,2)</f>
        <v>0</v>
      </c>
      <c r="E110" s="13" t="s">
        <v>19</v>
      </c>
      <c r="F110" s="23">
        <f>ROUNDDOWN(F108*F109,2)</f>
        <v>0</v>
      </c>
      <c r="G110" s="23">
        <f>ROUNDDOWN(G108*G109,2)</f>
        <v>0</v>
      </c>
      <c r="H110" s="23">
        <f>F110+G110</f>
        <v>0</v>
      </c>
      <c r="I110" s="24">
        <f>ROUNDDOWN(D110+H110,2)</f>
        <v>0</v>
      </c>
      <c r="J110" s="27"/>
      <c r="K110" s="41"/>
      <c r="L110" s="22" t="s">
        <v>20</v>
      </c>
      <c r="M110" s="23">
        <f>ROUNDDOWN(M108*M109*0.85*12,2)</f>
        <v>0</v>
      </c>
      <c r="N110" s="13" t="s">
        <v>19</v>
      </c>
      <c r="O110" s="23">
        <f>ROUNDDOWN(O108*O109,2)</f>
        <v>0</v>
      </c>
      <c r="P110" s="23">
        <f>ROUNDDOWN(P108*P109,2)</f>
        <v>0</v>
      </c>
      <c r="Q110" s="23">
        <f>O110+P110</f>
        <v>0</v>
      </c>
      <c r="R110" s="24">
        <f>ROUNDDOWN(M110+Q110,2)</f>
        <v>0</v>
      </c>
      <c r="S110" s="27"/>
      <c r="T110" s="27"/>
      <c r="U110" s="27"/>
      <c r="V110" s="28"/>
    </row>
    <row r="111" spans="2:22" ht="30" customHeight="1" x14ac:dyDescent="0.45">
      <c r="B111" s="25"/>
      <c r="C111" s="26"/>
      <c r="D111" s="27"/>
      <c r="E111" s="26"/>
      <c r="F111" s="27"/>
      <c r="G111" s="27"/>
      <c r="H111" s="27"/>
      <c r="I111" s="27"/>
      <c r="J111" s="27"/>
      <c r="K111" s="28"/>
      <c r="L111" s="29"/>
      <c r="M111" s="25"/>
      <c r="N111" s="26"/>
      <c r="O111" s="27"/>
      <c r="P111" s="26"/>
      <c r="Q111" s="27"/>
      <c r="R111" s="27"/>
      <c r="S111" s="27"/>
      <c r="T111" s="27"/>
      <c r="U111" s="27"/>
      <c r="V111" s="28"/>
    </row>
    <row r="112" spans="2:22" ht="48" customHeight="1" x14ac:dyDescent="0.45">
      <c r="B112" s="42" t="s">
        <v>0</v>
      </c>
      <c r="C112" s="43" t="s">
        <v>14</v>
      </c>
      <c r="D112" s="43"/>
      <c r="E112" s="45" t="s">
        <v>21</v>
      </c>
      <c r="F112" s="46"/>
      <c r="G112" s="46"/>
      <c r="H112" s="47"/>
      <c r="I112" s="7"/>
      <c r="J112" s="27"/>
      <c r="K112" s="42" t="s">
        <v>0</v>
      </c>
      <c r="L112" s="43" t="s">
        <v>14</v>
      </c>
      <c r="M112" s="43"/>
      <c r="N112" s="45" t="s">
        <v>21</v>
      </c>
      <c r="O112" s="46"/>
      <c r="P112" s="46"/>
      <c r="Q112" s="47"/>
      <c r="R112" s="7"/>
      <c r="S112" s="27"/>
      <c r="T112" s="27"/>
      <c r="U112" s="27"/>
      <c r="V112" s="28"/>
    </row>
    <row r="113" spans="2:22" ht="58.2" customHeight="1" thickBot="1" x14ac:dyDescent="0.5">
      <c r="B113" s="43"/>
      <c r="C113" s="43"/>
      <c r="D113" s="44"/>
      <c r="E113" s="10" t="s">
        <v>1</v>
      </c>
      <c r="F113" s="11" t="s">
        <v>22</v>
      </c>
      <c r="G113" s="11" t="s">
        <v>25</v>
      </c>
      <c r="H113" s="10" t="s">
        <v>2</v>
      </c>
      <c r="J113" s="27"/>
      <c r="K113" s="43"/>
      <c r="L113" s="43"/>
      <c r="M113" s="44"/>
      <c r="N113" s="10" t="s">
        <v>1</v>
      </c>
      <c r="O113" s="11" t="s">
        <v>22</v>
      </c>
      <c r="P113" s="11" t="s">
        <v>25</v>
      </c>
      <c r="Q113" s="10" t="s">
        <v>2</v>
      </c>
      <c r="S113" s="27"/>
      <c r="T113" s="27"/>
      <c r="U113" s="27"/>
      <c r="V113" s="28"/>
    </row>
    <row r="114" spans="2:22" ht="48" customHeight="1" thickBot="1" x14ac:dyDescent="0.5">
      <c r="B114" s="40" t="s">
        <v>63</v>
      </c>
      <c r="C114" s="12" t="s">
        <v>15</v>
      </c>
      <c r="D114" s="1"/>
      <c r="E114" s="13" t="s">
        <v>16</v>
      </c>
      <c r="F114" s="2"/>
      <c r="G114" s="2"/>
      <c r="H114" s="14"/>
      <c r="I114" s="15"/>
      <c r="J114" s="27"/>
      <c r="K114" s="40" t="s">
        <v>64</v>
      </c>
      <c r="L114" s="12" t="s">
        <v>15</v>
      </c>
      <c r="M114" s="1"/>
      <c r="N114" s="13" t="s">
        <v>16</v>
      </c>
      <c r="O114" s="2"/>
      <c r="P114" s="2"/>
      <c r="Q114" s="14"/>
      <c r="R114" s="15"/>
      <c r="S114" s="27"/>
      <c r="T114" s="27"/>
      <c r="U114" s="27"/>
      <c r="V114" s="28"/>
    </row>
    <row r="115" spans="2:22" ht="48" customHeight="1" x14ac:dyDescent="0.15">
      <c r="B115" s="41"/>
      <c r="C115" s="16" t="s">
        <v>70</v>
      </c>
      <c r="D115" s="17">
        <v>201</v>
      </c>
      <c r="E115" s="18" t="s">
        <v>17</v>
      </c>
      <c r="F115" s="19">
        <v>79931</v>
      </c>
      <c r="G115" s="19">
        <v>312242</v>
      </c>
      <c r="H115" s="20">
        <f>F115+G115</f>
        <v>392173</v>
      </c>
      <c r="I115" s="21" t="s">
        <v>18</v>
      </c>
      <c r="J115" s="27"/>
      <c r="K115" s="41"/>
      <c r="L115" s="16" t="s">
        <v>70</v>
      </c>
      <c r="M115" s="17">
        <v>119</v>
      </c>
      <c r="N115" s="18" t="s">
        <v>17</v>
      </c>
      <c r="O115" s="19">
        <v>20092</v>
      </c>
      <c r="P115" s="19">
        <v>72542</v>
      </c>
      <c r="Q115" s="20">
        <f>O115+P115</f>
        <v>92634</v>
      </c>
      <c r="R115" s="21" t="s">
        <v>18</v>
      </c>
      <c r="S115" s="27"/>
      <c r="T115" s="27"/>
      <c r="U115" s="27"/>
      <c r="V115" s="28"/>
    </row>
    <row r="116" spans="2:22" ht="48" customHeight="1" x14ac:dyDescent="0.45">
      <c r="B116" s="41"/>
      <c r="C116" s="22" t="s">
        <v>20</v>
      </c>
      <c r="D116" s="23">
        <f>ROUNDDOWN(D114*D115*0.85*12,2)</f>
        <v>0</v>
      </c>
      <c r="E116" s="13" t="s">
        <v>19</v>
      </c>
      <c r="F116" s="23">
        <f>ROUNDDOWN(F114*F115,2)</f>
        <v>0</v>
      </c>
      <c r="G116" s="23">
        <f>ROUNDDOWN(G114*G115,2)</f>
        <v>0</v>
      </c>
      <c r="H116" s="23">
        <f>F116+G116</f>
        <v>0</v>
      </c>
      <c r="I116" s="24">
        <f>ROUNDDOWN(D116+H116,2)</f>
        <v>0</v>
      </c>
      <c r="J116" s="27"/>
      <c r="K116" s="41"/>
      <c r="L116" s="22" t="s">
        <v>20</v>
      </c>
      <c r="M116" s="23">
        <f>ROUNDDOWN(M114*M115*0.85*12,2)</f>
        <v>0</v>
      </c>
      <c r="N116" s="13" t="s">
        <v>19</v>
      </c>
      <c r="O116" s="23">
        <f>ROUNDDOWN(O114*O115,2)</f>
        <v>0</v>
      </c>
      <c r="P116" s="23">
        <f>ROUNDDOWN(P114*P115,2)</f>
        <v>0</v>
      </c>
      <c r="Q116" s="23">
        <f>O116+P116</f>
        <v>0</v>
      </c>
      <c r="R116" s="24">
        <f>ROUNDDOWN(M116+Q116,2)</f>
        <v>0</v>
      </c>
      <c r="S116" s="27"/>
      <c r="T116" s="27"/>
      <c r="U116" s="27"/>
      <c r="V116" s="28"/>
    </row>
    <row r="117" spans="2:22" ht="30" customHeight="1" x14ac:dyDescent="0.45">
      <c r="B117" s="25"/>
      <c r="C117" s="26"/>
      <c r="D117" s="27"/>
      <c r="E117" s="26"/>
      <c r="F117" s="27"/>
      <c r="G117" s="27"/>
      <c r="H117" s="27"/>
      <c r="I117" s="27"/>
      <c r="J117" s="27"/>
      <c r="K117" s="28"/>
      <c r="L117" s="29"/>
      <c r="M117" s="25"/>
      <c r="N117" s="26"/>
      <c r="O117" s="27"/>
      <c r="P117" s="26"/>
      <c r="Q117" s="27"/>
      <c r="R117" s="27"/>
      <c r="S117" s="27"/>
      <c r="T117" s="27"/>
      <c r="U117" s="27"/>
      <c r="V117" s="28"/>
    </row>
    <row r="118" spans="2:22" ht="48" customHeight="1" x14ac:dyDescent="0.45">
      <c r="B118" s="42" t="s">
        <v>0</v>
      </c>
      <c r="C118" s="43" t="s">
        <v>14</v>
      </c>
      <c r="D118" s="43"/>
      <c r="E118" s="45" t="s">
        <v>21</v>
      </c>
      <c r="F118" s="46"/>
      <c r="G118" s="46"/>
      <c r="H118" s="47"/>
      <c r="I118" s="7"/>
      <c r="J118" s="27"/>
      <c r="K118" s="42" t="s">
        <v>0</v>
      </c>
      <c r="L118" s="43" t="s">
        <v>14</v>
      </c>
      <c r="M118" s="43"/>
      <c r="N118" s="45" t="s">
        <v>21</v>
      </c>
      <c r="O118" s="46"/>
      <c r="P118" s="46"/>
      <c r="Q118" s="47"/>
      <c r="R118" s="7"/>
      <c r="S118" s="27"/>
      <c r="T118" s="27"/>
      <c r="U118" s="27"/>
      <c r="V118" s="28"/>
    </row>
    <row r="119" spans="2:22" ht="55.8" customHeight="1" thickBot="1" x14ac:dyDescent="0.5">
      <c r="B119" s="43"/>
      <c r="C119" s="43"/>
      <c r="D119" s="44"/>
      <c r="E119" s="10" t="s">
        <v>1</v>
      </c>
      <c r="F119" s="11" t="s">
        <v>22</v>
      </c>
      <c r="G119" s="11" t="s">
        <v>25</v>
      </c>
      <c r="H119" s="10" t="s">
        <v>2</v>
      </c>
      <c r="J119" s="27"/>
      <c r="K119" s="43"/>
      <c r="L119" s="43"/>
      <c r="M119" s="44"/>
      <c r="N119" s="10" t="s">
        <v>1</v>
      </c>
      <c r="O119" s="11" t="s">
        <v>22</v>
      </c>
      <c r="P119" s="11" t="s">
        <v>25</v>
      </c>
      <c r="Q119" s="10" t="s">
        <v>2</v>
      </c>
      <c r="S119" s="27"/>
      <c r="T119" s="27"/>
      <c r="U119" s="27"/>
      <c r="V119" s="28"/>
    </row>
    <row r="120" spans="2:22" ht="48" customHeight="1" thickBot="1" x14ac:dyDescent="0.5">
      <c r="B120" s="40" t="s">
        <v>65</v>
      </c>
      <c r="C120" s="12" t="s">
        <v>15</v>
      </c>
      <c r="D120" s="1"/>
      <c r="E120" s="13" t="s">
        <v>16</v>
      </c>
      <c r="F120" s="2"/>
      <c r="G120" s="2"/>
      <c r="H120" s="14"/>
      <c r="I120" s="15"/>
      <c r="J120" s="27"/>
      <c r="K120" s="40" t="s">
        <v>66</v>
      </c>
      <c r="L120" s="12" t="s">
        <v>15</v>
      </c>
      <c r="M120" s="1"/>
      <c r="N120" s="13" t="s">
        <v>16</v>
      </c>
      <c r="O120" s="2"/>
      <c r="P120" s="2"/>
      <c r="Q120" s="14"/>
      <c r="R120" s="15"/>
      <c r="S120" s="27"/>
      <c r="T120" s="27"/>
      <c r="U120" s="27"/>
      <c r="V120" s="28"/>
    </row>
    <row r="121" spans="2:22" ht="48" customHeight="1" x14ac:dyDescent="0.15">
      <c r="B121" s="41"/>
      <c r="C121" s="16" t="s">
        <v>70</v>
      </c>
      <c r="D121" s="17">
        <v>68</v>
      </c>
      <c r="E121" s="18" t="s">
        <v>17</v>
      </c>
      <c r="F121" s="19">
        <v>15606</v>
      </c>
      <c r="G121" s="19">
        <v>60862</v>
      </c>
      <c r="H121" s="20">
        <f>F121+G121</f>
        <v>76468</v>
      </c>
      <c r="I121" s="21" t="s">
        <v>18</v>
      </c>
      <c r="J121" s="27"/>
      <c r="K121" s="41"/>
      <c r="L121" s="16" t="s">
        <v>70</v>
      </c>
      <c r="M121" s="17">
        <v>193</v>
      </c>
      <c r="N121" s="18" t="s">
        <v>17</v>
      </c>
      <c r="O121" s="19">
        <v>205027</v>
      </c>
      <c r="P121" s="19">
        <v>603644</v>
      </c>
      <c r="Q121" s="20">
        <f>O121+P121</f>
        <v>808671</v>
      </c>
      <c r="R121" s="21" t="s">
        <v>18</v>
      </c>
      <c r="S121" s="27"/>
      <c r="T121" s="27"/>
      <c r="U121" s="27"/>
      <c r="V121" s="28"/>
    </row>
    <row r="122" spans="2:22" ht="48" customHeight="1" x14ac:dyDescent="0.45">
      <c r="B122" s="41"/>
      <c r="C122" s="22" t="s">
        <v>20</v>
      </c>
      <c r="D122" s="23">
        <f>ROUNDDOWN(D120*D121*0.85*12,2)</f>
        <v>0</v>
      </c>
      <c r="E122" s="13" t="s">
        <v>19</v>
      </c>
      <c r="F122" s="23">
        <f>ROUNDDOWN(F120*F121,2)</f>
        <v>0</v>
      </c>
      <c r="G122" s="23">
        <f>ROUNDDOWN(G120*G121,2)</f>
        <v>0</v>
      </c>
      <c r="H122" s="23">
        <f>F122+G122</f>
        <v>0</v>
      </c>
      <c r="I122" s="24">
        <f>ROUNDDOWN(D122+H122,2)</f>
        <v>0</v>
      </c>
      <c r="J122" s="27"/>
      <c r="K122" s="41"/>
      <c r="L122" s="22" t="s">
        <v>20</v>
      </c>
      <c r="M122" s="23">
        <f>ROUNDDOWN(M120*M121*0.85*12,2)</f>
        <v>0</v>
      </c>
      <c r="N122" s="13" t="s">
        <v>19</v>
      </c>
      <c r="O122" s="23">
        <f>ROUNDDOWN(O120*O121,2)</f>
        <v>0</v>
      </c>
      <c r="P122" s="23">
        <f>ROUNDDOWN(P120*P121,2)</f>
        <v>0</v>
      </c>
      <c r="Q122" s="23">
        <f>O122+P122</f>
        <v>0</v>
      </c>
      <c r="R122" s="24">
        <f>ROUNDDOWN(M122+Q122,2)</f>
        <v>0</v>
      </c>
      <c r="S122" s="27"/>
      <c r="T122" s="27"/>
      <c r="U122" s="27"/>
      <c r="V122" s="28"/>
    </row>
    <row r="123" spans="2:22" ht="30" customHeight="1" x14ac:dyDescent="0.45">
      <c r="B123" s="25"/>
      <c r="C123" s="26"/>
      <c r="D123" s="27"/>
      <c r="E123" s="26"/>
      <c r="F123" s="27"/>
      <c r="G123" s="27"/>
      <c r="H123" s="27"/>
      <c r="I123" s="27"/>
      <c r="J123" s="27"/>
      <c r="K123" s="28"/>
      <c r="L123" s="29"/>
      <c r="M123" s="25"/>
      <c r="N123" s="26"/>
      <c r="O123" s="27"/>
      <c r="P123" s="26"/>
      <c r="Q123" s="27"/>
      <c r="R123" s="27"/>
      <c r="S123" s="27"/>
      <c r="T123" s="27"/>
      <c r="U123" s="27"/>
      <c r="V123" s="28"/>
    </row>
    <row r="124" spans="2:22" ht="30.6" customHeight="1" x14ac:dyDescent="0.45">
      <c r="E124" s="30"/>
    </row>
    <row r="125" spans="2:22" s="31" customFormat="1" ht="48" customHeight="1" x14ac:dyDescent="0.45">
      <c r="B125" s="32" t="s">
        <v>3</v>
      </c>
      <c r="C125" s="48">
        <f>I8+R8+I14+R14+I20+R20+I26+R26+I32+R32+I38+R38+I44+R44+I50+R50+I56+R56+I62+R62+I68+R68+I74+R74+I80+R80+I86+R86+I92+R92+I98+R98+I104+R104+I110+R110+I116+R116+I122+R122</f>
        <v>0</v>
      </c>
      <c r="D125" s="49"/>
      <c r="E125" s="32" t="s">
        <v>4</v>
      </c>
      <c r="F125" s="50">
        <f>ROUNDDOWN(C125,0)</f>
        <v>0</v>
      </c>
      <c r="G125" s="51"/>
      <c r="H125" s="33" t="s">
        <v>5</v>
      </c>
      <c r="I125" s="32" t="s">
        <v>6</v>
      </c>
      <c r="J125" s="39">
        <f>ROUNDDOWN(F125*10/110,0)</f>
        <v>0</v>
      </c>
      <c r="K125" s="39"/>
      <c r="L125" s="39"/>
      <c r="M125" s="33" t="s">
        <v>5</v>
      </c>
      <c r="N125" s="34" t="s">
        <v>7</v>
      </c>
      <c r="O125" s="52">
        <f>F125-J125</f>
        <v>0</v>
      </c>
      <c r="P125" s="53"/>
      <c r="Q125" s="54"/>
      <c r="R125" s="35" t="s">
        <v>5</v>
      </c>
      <c r="S125" s="35"/>
    </row>
    <row r="126" spans="2:22" s="3" customFormat="1" ht="48" customHeight="1" x14ac:dyDescent="0.45">
      <c r="D126" s="33"/>
      <c r="E126" s="33"/>
      <c r="F126" s="37" t="s">
        <v>24</v>
      </c>
      <c r="G126" s="37"/>
      <c r="J126" s="33" t="s">
        <v>13</v>
      </c>
      <c r="K126" s="33"/>
      <c r="O126" s="38" t="s">
        <v>67</v>
      </c>
      <c r="P126" s="38"/>
      <c r="Q126" s="38"/>
      <c r="R126" s="36"/>
      <c r="S126" s="36"/>
    </row>
    <row r="127" spans="2:22" ht="31.2" customHeight="1" x14ac:dyDescent="0.45"/>
    <row r="128" spans="2:22" ht="33" customHeight="1" x14ac:dyDescent="0.45">
      <c r="B128" s="31" t="s">
        <v>12</v>
      </c>
    </row>
    <row r="129" spans="2:2" ht="33" customHeight="1" x14ac:dyDescent="0.45">
      <c r="B129" s="31" t="s">
        <v>8</v>
      </c>
    </row>
    <row r="130" spans="2:2" ht="33" customHeight="1" x14ac:dyDescent="0.45">
      <c r="B130" s="31" t="s">
        <v>69</v>
      </c>
    </row>
    <row r="131" spans="2:2" ht="33" customHeight="1" x14ac:dyDescent="0.45">
      <c r="B131" s="31" t="s">
        <v>9</v>
      </c>
    </row>
  </sheetData>
  <sheetProtection algorithmName="SHA-512" hashValue="SUO+PIPX+lnzt9J0uWKyl8I3PsER7qQReQCvEAfdZxVReWutBkMQXIFleKDBMgrZ4WwGNPZL4MOR5XOzlbhxEg==" saltValue="0+n2fapvhdvwoqw7zHU1jg==" spinCount="100000" sheet="1" objects="1" scenarios="1"/>
  <mergeCells count="169">
    <mergeCell ref="O1:R1"/>
    <mergeCell ref="B3:S3"/>
    <mergeCell ref="E4:H4"/>
    <mergeCell ref="A2:R2"/>
    <mergeCell ref="K6:K8"/>
    <mergeCell ref="B4:B5"/>
    <mergeCell ref="C4:D5"/>
    <mergeCell ref="B6:B8"/>
    <mergeCell ref="K4:K5"/>
    <mergeCell ref="L4:M5"/>
    <mergeCell ref="N4:Q4"/>
    <mergeCell ref="L10:M11"/>
    <mergeCell ref="N10:Q10"/>
    <mergeCell ref="L16:M17"/>
    <mergeCell ref="N16:Q16"/>
    <mergeCell ref="L22:M23"/>
    <mergeCell ref="N22:Q22"/>
    <mergeCell ref="B10:B11"/>
    <mergeCell ref="C10:D11"/>
    <mergeCell ref="E10:H10"/>
    <mergeCell ref="B12:B14"/>
    <mergeCell ref="K10:K11"/>
    <mergeCell ref="K12:K14"/>
    <mergeCell ref="B16:B17"/>
    <mergeCell ref="C16:D17"/>
    <mergeCell ref="E16:H16"/>
    <mergeCell ref="B18:B20"/>
    <mergeCell ref="K16:K17"/>
    <mergeCell ref="K18:K20"/>
    <mergeCell ref="B22:B23"/>
    <mergeCell ref="C22:D23"/>
    <mergeCell ref="E22:H22"/>
    <mergeCell ref="B24:B26"/>
    <mergeCell ref="K22:K23"/>
    <mergeCell ref="K24:K26"/>
    <mergeCell ref="B36:B38"/>
    <mergeCell ref="K34:K35"/>
    <mergeCell ref="L34:M35"/>
    <mergeCell ref="K36:K38"/>
    <mergeCell ref="K30:K32"/>
    <mergeCell ref="B34:B35"/>
    <mergeCell ref="C34:D35"/>
    <mergeCell ref="E34:H34"/>
    <mergeCell ref="B28:B29"/>
    <mergeCell ref="C28:D29"/>
    <mergeCell ref="E28:H28"/>
    <mergeCell ref="B30:B32"/>
    <mergeCell ref="K28:K29"/>
    <mergeCell ref="L28:M29"/>
    <mergeCell ref="N40:Q40"/>
    <mergeCell ref="K42:K44"/>
    <mergeCell ref="B46:B47"/>
    <mergeCell ref="C46:D47"/>
    <mergeCell ref="E46:H46"/>
    <mergeCell ref="B40:B41"/>
    <mergeCell ref="C40:D41"/>
    <mergeCell ref="E40:H40"/>
    <mergeCell ref="B42:B44"/>
    <mergeCell ref="K40:K41"/>
    <mergeCell ref="N34:Q34"/>
    <mergeCell ref="N28:Q28"/>
    <mergeCell ref="B60:B62"/>
    <mergeCell ref="K58:K59"/>
    <mergeCell ref="L58:M59"/>
    <mergeCell ref="N58:Q58"/>
    <mergeCell ref="K60:K62"/>
    <mergeCell ref="L52:M53"/>
    <mergeCell ref="N52:Q52"/>
    <mergeCell ref="K54:K56"/>
    <mergeCell ref="B58:B59"/>
    <mergeCell ref="C58:D59"/>
    <mergeCell ref="E58:H58"/>
    <mergeCell ref="B52:B53"/>
    <mergeCell ref="C52:D53"/>
    <mergeCell ref="E52:H52"/>
    <mergeCell ref="B54:B56"/>
    <mergeCell ref="K52:K53"/>
    <mergeCell ref="B48:B50"/>
    <mergeCell ref="K46:K47"/>
    <mergeCell ref="L46:M47"/>
    <mergeCell ref="N46:Q46"/>
    <mergeCell ref="K48:K50"/>
    <mergeCell ref="L40:M41"/>
    <mergeCell ref="B72:B74"/>
    <mergeCell ref="K70:K71"/>
    <mergeCell ref="L70:M71"/>
    <mergeCell ref="N70:Q70"/>
    <mergeCell ref="K72:K74"/>
    <mergeCell ref="L64:M65"/>
    <mergeCell ref="N64:Q64"/>
    <mergeCell ref="K66:K68"/>
    <mergeCell ref="B70:B71"/>
    <mergeCell ref="C70:D71"/>
    <mergeCell ref="E70:H70"/>
    <mergeCell ref="B64:B65"/>
    <mergeCell ref="C64:D65"/>
    <mergeCell ref="E64:H64"/>
    <mergeCell ref="B66:B68"/>
    <mergeCell ref="K64:K65"/>
    <mergeCell ref="B84:B86"/>
    <mergeCell ref="K82:K83"/>
    <mergeCell ref="L82:M83"/>
    <mergeCell ref="N82:Q82"/>
    <mergeCell ref="K84:K86"/>
    <mergeCell ref="L76:M77"/>
    <mergeCell ref="N76:Q76"/>
    <mergeCell ref="K78:K80"/>
    <mergeCell ref="B82:B83"/>
    <mergeCell ref="C82:D83"/>
    <mergeCell ref="E82:H82"/>
    <mergeCell ref="B76:B77"/>
    <mergeCell ref="C76:D77"/>
    <mergeCell ref="E76:H76"/>
    <mergeCell ref="B78:B80"/>
    <mergeCell ref="K76:K77"/>
    <mergeCell ref="B96:B98"/>
    <mergeCell ref="K94:K95"/>
    <mergeCell ref="L94:M95"/>
    <mergeCell ref="N94:Q94"/>
    <mergeCell ref="K96:K98"/>
    <mergeCell ref="L88:M89"/>
    <mergeCell ref="N88:Q88"/>
    <mergeCell ref="K90:K92"/>
    <mergeCell ref="B94:B95"/>
    <mergeCell ref="C94:D95"/>
    <mergeCell ref="E94:H94"/>
    <mergeCell ref="B88:B89"/>
    <mergeCell ref="C88:D89"/>
    <mergeCell ref="E88:H88"/>
    <mergeCell ref="B90:B92"/>
    <mergeCell ref="K88:K89"/>
    <mergeCell ref="B108:B110"/>
    <mergeCell ref="K106:K107"/>
    <mergeCell ref="L106:M107"/>
    <mergeCell ref="N106:Q106"/>
    <mergeCell ref="K108:K110"/>
    <mergeCell ref="L100:M101"/>
    <mergeCell ref="N100:Q100"/>
    <mergeCell ref="K102:K104"/>
    <mergeCell ref="B106:B107"/>
    <mergeCell ref="C106:D107"/>
    <mergeCell ref="E106:H106"/>
    <mergeCell ref="B100:B101"/>
    <mergeCell ref="C100:D101"/>
    <mergeCell ref="E100:H100"/>
    <mergeCell ref="B102:B104"/>
    <mergeCell ref="K100:K101"/>
    <mergeCell ref="F126:G126"/>
    <mergeCell ref="O126:Q126"/>
    <mergeCell ref="J125:L125"/>
    <mergeCell ref="B120:B122"/>
    <mergeCell ref="K118:K119"/>
    <mergeCell ref="L118:M119"/>
    <mergeCell ref="N118:Q118"/>
    <mergeCell ref="K120:K122"/>
    <mergeCell ref="L112:M113"/>
    <mergeCell ref="N112:Q112"/>
    <mergeCell ref="K114:K116"/>
    <mergeCell ref="B118:B119"/>
    <mergeCell ref="C118:D119"/>
    <mergeCell ref="E118:H118"/>
    <mergeCell ref="B112:B113"/>
    <mergeCell ref="C112:D113"/>
    <mergeCell ref="E112:H112"/>
    <mergeCell ref="B114:B116"/>
    <mergeCell ref="K112:K113"/>
    <mergeCell ref="C125:D125"/>
    <mergeCell ref="F125:G125"/>
    <mergeCell ref="O125:Q125"/>
  </mergeCells>
  <phoneticPr fontId="1"/>
  <printOptions horizontalCentered="1"/>
  <pageMargins left="0.47244094488188981" right="0.47244094488188981" top="0.59055118110236227" bottom="0.59055118110236227" header="0.35433070866141736" footer="0.35433070866141736"/>
  <pageSetup paperSize="9" scale="51" orientation="landscape" r:id="rId1"/>
  <headerFooter>
    <oddFooter>&amp;C&amp;P/&amp;N</oddFooter>
  </headerFooter>
  <colBreaks count="1" manualBreakCount="1">
    <brk id="18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価格内訳書</vt:lpstr>
      <vt:lpstr>価格内訳書!Print_Area</vt:lpstr>
      <vt:lpstr>価格内訳書!Print_Titles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室井 佑介</cp:lastModifiedBy>
  <cp:lastPrinted>2026-01-05T02:27:54Z</cp:lastPrinted>
  <dcterms:created xsi:type="dcterms:W3CDTF">2025-12-09T08:21:17Z</dcterms:created>
  <dcterms:modified xsi:type="dcterms:W3CDTF">2026-01-06T00:44:36Z</dcterms:modified>
</cp:coreProperties>
</file>