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ikanfs\1108004000高齢福祉課\!!!!令和４年度以降ファイル基準非公開フォルダ\99.IPK以外のファイル（雑件、日程、銀クラブ、個人ファイルなど）\03.給付グループ\個人フォルダ\立川 咲\主治医意見書関係\基本的検査料情報について\依頼初めて&amp;お久しぶりセット(R6.7更新)\"/>
    </mc:Choice>
  </mc:AlternateContent>
  <bookViews>
    <workbookView xWindow="5832" yWindow="0" windowWidth="22692" windowHeight="7812" tabRatio="747" activeTab="3"/>
  </bookViews>
  <sheets>
    <sheet name="請求書" sheetId="1" r:id="rId1"/>
    <sheet name="写真" sheetId="4" state="hidden" r:id="rId2"/>
    <sheet name="作成者一覧" sheetId="12" r:id="rId3"/>
    <sheet name="基本検査料" sheetId="5" r:id="rId4"/>
    <sheet name="債権者登録申請書" sheetId="3" r:id="rId5"/>
    <sheet name="請求書記入例" sheetId="7" r:id="rId6"/>
    <sheet name="写真 (2)" sheetId="13" state="hidden" r:id="rId7"/>
    <sheet name="作成者一覧記入例" sheetId="11" r:id="rId8"/>
    <sheet name="基本検査記入例" sheetId="6" r:id="rId9"/>
    <sheet name="債権者登録申請書記入例" sheetId="9" r:id="rId10"/>
  </sheets>
  <definedNames>
    <definedName name="_xlnm.Print_Area" localSheetId="4">債権者登録申請書!$A$1:$X$43</definedName>
    <definedName name="_xlnm.Print_Area" localSheetId="9">債権者登録申請書記入例!$A$1:$X$43</definedName>
    <definedName name="_xlnm.Print_Area" localSheetId="2">作成者一覧!$A$1:$T$37</definedName>
    <definedName name="_xlnm.Print_Area" localSheetId="7">作成者一覧記入例!$A$1:$T$37</definedName>
    <definedName name="_xlnm.Print_Area" localSheetId="0">請求書!$A$1:$S$49</definedName>
    <definedName name="_xlnm.Print_Area" localSheetId="5">請求書記入例!$A$1:$S$49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1" l="1"/>
  <c r="G10" i="11"/>
  <c r="C6" i="11"/>
  <c r="C9" i="11"/>
  <c r="L8" i="11"/>
  <c r="K8" i="11"/>
  <c r="J8" i="11"/>
  <c r="I8" i="11"/>
  <c r="H8" i="11"/>
  <c r="G8" i="11"/>
  <c r="F8" i="11"/>
  <c r="E8" i="11"/>
  <c r="D8" i="11"/>
  <c r="C8" i="11"/>
  <c r="L5" i="11"/>
  <c r="K5" i="11"/>
  <c r="J5" i="11"/>
  <c r="I5" i="11"/>
  <c r="H5" i="11"/>
  <c r="G5" i="11"/>
  <c r="F5" i="11"/>
  <c r="E5" i="11"/>
  <c r="D5" i="11"/>
  <c r="C5" i="11"/>
  <c r="T32" i="11"/>
  <c r="T29" i="11"/>
  <c r="T26" i="11"/>
  <c r="T23" i="11"/>
  <c r="T20" i="11"/>
  <c r="T17" i="11"/>
  <c r="T14" i="11"/>
  <c r="T11" i="11"/>
  <c r="T8" i="11"/>
  <c r="T5" i="11"/>
  <c r="M1" i="11"/>
  <c r="S35" i="12" l="1"/>
  <c r="R35" i="12"/>
  <c r="Q35" i="12"/>
  <c r="P35" i="12"/>
  <c r="O35" i="12"/>
  <c r="N35" i="12"/>
  <c r="M35" i="12"/>
  <c r="G34" i="12"/>
  <c r="D34" i="12"/>
  <c r="C33" i="12"/>
  <c r="T32" i="12"/>
  <c r="L32" i="12"/>
  <c r="K32" i="12"/>
  <c r="J32" i="12"/>
  <c r="I32" i="12"/>
  <c r="H32" i="12"/>
  <c r="G32" i="12"/>
  <c r="F32" i="12"/>
  <c r="E32" i="12"/>
  <c r="D32" i="12"/>
  <c r="C32" i="12"/>
  <c r="G31" i="12"/>
  <c r="D31" i="12"/>
  <c r="C30" i="12"/>
  <c r="T29" i="12"/>
  <c r="L29" i="12"/>
  <c r="K29" i="12"/>
  <c r="J29" i="12"/>
  <c r="I29" i="12"/>
  <c r="H29" i="12"/>
  <c r="G29" i="12"/>
  <c r="F29" i="12"/>
  <c r="E29" i="12"/>
  <c r="D29" i="12"/>
  <c r="C29" i="12"/>
  <c r="G28" i="12"/>
  <c r="D28" i="12"/>
  <c r="C27" i="12"/>
  <c r="T26" i="12"/>
  <c r="L26" i="12"/>
  <c r="K26" i="12"/>
  <c r="J26" i="12"/>
  <c r="I26" i="12"/>
  <c r="H26" i="12"/>
  <c r="G26" i="12"/>
  <c r="F26" i="12"/>
  <c r="E26" i="12"/>
  <c r="D26" i="12"/>
  <c r="C26" i="12"/>
  <c r="G25" i="12"/>
  <c r="D25" i="12"/>
  <c r="C24" i="12"/>
  <c r="T23" i="12"/>
  <c r="L23" i="12"/>
  <c r="K23" i="12"/>
  <c r="J23" i="12"/>
  <c r="I23" i="12"/>
  <c r="H23" i="12"/>
  <c r="G23" i="12"/>
  <c r="F23" i="12"/>
  <c r="E23" i="12"/>
  <c r="D23" i="12"/>
  <c r="C23" i="12"/>
  <c r="G22" i="12"/>
  <c r="D22" i="12"/>
  <c r="C21" i="12"/>
  <c r="T20" i="12"/>
  <c r="L20" i="12"/>
  <c r="K20" i="12"/>
  <c r="J20" i="12"/>
  <c r="I20" i="12"/>
  <c r="H20" i="12"/>
  <c r="G20" i="12"/>
  <c r="F20" i="12"/>
  <c r="E20" i="12"/>
  <c r="D20" i="12"/>
  <c r="C20" i="12"/>
  <c r="G19" i="12"/>
  <c r="D19" i="12"/>
  <c r="C18" i="12"/>
  <c r="T17" i="12"/>
  <c r="L17" i="12"/>
  <c r="K17" i="12"/>
  <c r="J17" i="12"/>
  <c r="I17" i="12"/>
  <c r="H17" i="12"/>
  <c r="G17" i="12"/>
  <c r="F17" i="12"/>
  <c r="E17" i="12"/>
  <c r="D17" i="12"/>
  <c r="C17" i="12"/>
  <c r="G16" i="12"/>
  <c r="D16" i="12"/>
  <c r="C15" i="12"/>
  <c r="T14" i="12"/>
  <c r="L14" i="12"/>
  <c r="K14" i="12"/>
  <c r="J14" i="12"/>
  <c r="I14" i="12"/>
  <c r="H14" i="12"/>
  <c r="G14" i="12"/>
  <c r="F14" i="12"/>
  <c r="E14" i="12"/>
  <c r="D14" i="12"/>
  <c r="C14" i="12"/>
  <c r="G13" i="12"/>
  <c r="D13" i="12"/>
  <c r="C12" i="12"/>
  <c r="T11" i="12"/>
  <c r="L11" i="12"/>
  <c r="K11" i="12"/>
  <c r="J11" i="12"/>
  <c r="I11" i="12"/>
  <c r="H11" i="12"/>
  <c r="G11" i="12"/>
  <c r="F11" i="12"/>
  <c r="E11" i="12"/>
  <c r="D11" i="12"/>
  <c r="C11" i="12"/>
  <c r="G10" i="12"/>
  <c r="D10" i="12"/>
  <c r="C9" i="12"/>
  <c r="T8" i="12"/>
  <c r="L8" i="12"/>
  <c r="K8" i="12"/>
  <c r="J8" i="12"/>
  <c r="I8" i="12"/>
  <c r="H8" i="12"/>
  <c r="G8" i="12"/>
  <c r="F8" i="12"/>
  <c r="E8" i="12"/>
  <c r="D8" i="12"/>
  <c r="C8" i="12"/>
  <c r="G7" i="12"/>
  <c r="D7" i="12"/>
  <c r="C6" i="12"/>
  <c r="T5" i="12"/>
  <c r="L5" i="12"/>
  <c r="K5" i="12"/>
  <c r="J5" i="12"/>
  <c r="I5" i="12"/>
  <c r="H5" i="12"/>
  <c r="G5" i="12"/>
  <c r="F5" i="12"/>
  <c r="E5" i="12"/>
  <c r="D5" i="12"/>
  <c r="C5" i="12"/>
  <c r="M2" i="12"/>
  <c r="M1" i="12"/>
  <c r="S35" i="11" l="1"/>
  <c r="R35" i="11"/>
  <c r="Q35" i="11"/>
  <c r="P35" i="11"/>
  <c r="O35" i="11"/>
  <c r="N35" i="11"/>
  <c r="M35" i="11"/>
  <c r="G34" i="11"/>
  <c r="D34" i="11"/>
  <c r="C33" i="11"/>
  <c r="L32" i="11"/>
  <c r="K32" i="11"/>
  <c r="J32" i="11"/>
  <c r="I32" i="11"/>
  <c r="H32" i="11"/>
  <c r="G32" i="11"/>
  <c r="F32" i="11"/>
  <c r="E32" i="11"/>
  <c r="D32" i="11"/>
  <c r="C32" i="11"/>
  <c r="G31" i="11"/>
  <c r="D31" i="11"/>
  <c r="C30" i="11"/>
  <c r="L29" i="11"/>
  <c r="K29" i="11"/>
  <c r="J29" i="11"/>
  <c r="I29" i="11"/>
  <c r="H29" i="11"/>
  <c r="G29" i="11"/>
  <c r="F29" i="11"/>
  <c r="E29" i="11"/>
  <c r="D29" i="11"/>
  <c r="C29" i="11"/>
  <c r="G28" i="11"/>
  <c r="D28" i="11"/>
  <c r="C27" i="11"/>
  <c r="L26" i="11"/>
  <c r="K26" i="11"/>
  <c r="J26" i="11"/>
  <c r="I26" i="11"/>
  <c r="H26" i="11"/>
  <c r="G26" i="11"/>
  <c r="F26" i="11"/>
  <c r="E26" i="11"/>
  <c r="D26" i="11"/>
  <c r="C26" i="11"/>
  <c r="G25" i="11"/>
  <c r="D25" i="11"/>
  <c r="C24" i="11"/>
  <c r="L23" i="11"/>
  <c r="K23" i="11"/>
  <c r="J23" i="11"/>
  <c r="I23" i="11"/>
  <c r="H23" i="11"/>
  <c r="G23" i="11"/>
  <c r="F23" i="11"/>
  <c r="E23" i="11"/>
  <c r="D23" i="11"/>
  <c r="C23" i="11"/>
  <c r="G22" i="11"/>
  <c r="D22" i="11"/>
  <c r="C21" i="11"/>
  <c r="L20" i="11"/>
  <c r="K20" i="11"/>
  <c r="J20" i="11"/>
  <c r="I20" i="11"/>
  <c r="H20" i="11"/>
  <c r="G20" i="11"/>
  <c r="F20" i="11"/>
  <c r="E20" i="11"/>
  <c r="D20" i="11"/>
  <c r="C20" i="11"/>
  <c r="G19" i="11"/>
  <c r="D19" i="11"/>
  <c r="C18" i="11"/>
  <c r="L17" i="11"/>
  <c r="K17" i="11"/>
  <c r="J17" i="11"/>
  <c r="I17" i="11"/>
  <c r="H17" i="11"/>
  <c r="G17" i="11"/>
  <c r="F17" i="11"/>
  <c r="E17" i="11"/>
  <c r="D17" i="11"/>
  <c r="C17" i="11"/>
  <c r="G16" i="11"/>
  <c r="D16" i="11"/>
  <c r="C15" i="11"/>
  <c r="L14" i="11"/>
  <c r="K14" i="11"/>
  <c r="J14" i="11"/>
  <c r="I14" i="11"/>
  <c r="H14" i="11"/>
  <c r="G14" i="11"/>
  <c r="F14" i="11"/>
  <c r="E14" i="11"/>
  <c r="D14" i="11"/>
  <c r="C14" i="11"/>
  <c r="G13" i="11"/>
  <c r="D13" i="11"/>
  <c r="C12" i="11"/>
  <c r="L11" i="11"/>
  <c r="K11" i="11"/>
  <c r="J11" i="11"/>
  <c r="I11" i="11"/>
  <c r="H11" i="11"/>
  <c r="G11" i="11"/>
  <c r="F11" i="11"/>
  <c r="E11" i="11"/>
  <c r="D11" i="11"/>
  <c r="C11" i="11"/>
  <c r="D10" i="11"/>
  <c r="D7" i="11"/>
  <c r="M2" i="11"/>
  <c r="R33" i="7" l="1"/>
  <c r="K5" i="13" s="1"/>
  <c r="Q33" i="7"/>
  <c r="J5" i="13" s="1"/>
  <c r="P33" i="7"/>
  <c r="I5" i="13" s="1"/>
  <c r="O33" i="7"/>
  <c r="H5" i="13" s="1"/>
  <c r="N33" i="7"/>
  <c r="G5" i="13" s="1"/>
  <c r="M33" i="7"/>
  <c r="L33" i="7"/>
  <c r="E5" i="13" s="1"/>
  <c r="K33" i="7"/>
  <c r="J33" i="7"/>
  <c r="C5" i="13" s="1"/>
  <c r="R32" i="7"/>
  <c r="Q32" i="7"/>
  <c r="P32" i="7"/>
  <c r="O32" i="7"/>
  <c r="N32" i="7"/>
  <c r="M32" i="7"/>
  <c r="L32" i="7"/>
  <c r="K32" i="7"/>
  <c r="J32" i="7"/>
  <c r="R30" i="7"/>
  <c r="Q30" i="7"/>
  <c r="P30" i="7"/>
  <c r="O30" i="7"/>
  <c r="N30" i="7"/>
  <c r="M30" i="7"/>
  <c r="L30" i="7"/>
  <c r="R29" i="7"/>
  <c r="Q29" i="7"/>
  <c r="P29" i="7"/>
  <c r="O29" i="7"/>
  <c r="N29" i="7"/>
  <c r="M29" i="7"/>
  <c r="L29" i="7"/>
  <c r="R28" i="7"/>
  <c r="Q28" i="7"/>
  <c r="P28" i="7"/>
  <c r="O28" i="7"/>
  <c r="N28" i="7"/>
  <c r="M28" i="7"/>
  <c r="L28" i="7"/>
  <c r="R27" i="7"/>
  <c r="Q27" i="7"/>
  <c r="P27" i="7"/>
  <c r="O27" i="7"/>
  <c r="N27" i="7"/>
  <c r="M27" i="7"/>
  <c r="L27" i="7"/>
  <c r="R26" i="7"/>
  <c r="Q26" i="7"/>
  <c r="P26" i="7"/>
  <c r="O26" i="7"/>
  <c r="N26" i="7"/>
  <c r="M26" i="7"/>
  <c r="L26" i="7"/>
  <c r="R25" i="7"/>
  <c r="Q25" i="7"/>
  <c r="P25" i="7"/>
  <c r="O25" i="7"/>
  <c r="N25" i="7"/>
  <c r="M25" i="7"/>
  <c r="L25" i="7"/>
  <c r="AF10" i="6"/>
  <c r="AF7" i="6"/>
  <c r="D5" i="13" l="1"/>
  <c r="F5" i="13"/>
  <c r="AF37" i="6"/>
  <c r="R33" i="1"/>
  <c r="K5" i="4" s="1"/>
  <c r="Q33" i="1"/>
  <c r="J5" i="4" s="1"/>
  <c r="P33" i="1"/>
  <c r="I5" i="4" s="1"/>
  <c r="O33" i="1"/>
  <c r="H5" i="4" s="1"/>
  <c r="N33" i="1"/>
  <c r="M33" i="1"/>
  <c r="L33" i="1"/>
  <c r="K33" i="1"/>
  <c r="J33" i="1"/>
  <c r="R32" i="1"/>
  <c r="Q32" i="1"/>
  <c r="P32" i="1"/>
  <c r="O32" i="1"/>
  <c r="N32" i="1"/>
  <c r="M32" i="1"/>
  <c r="L32" i="1"/>
  <c r="K32" i="1"/>
  <c r="J32" i="1"/>
  <c r="C5" i="4" l="1"/>
  <c r="E5" i="4"/>
  <c r="F5" i="4"/>
  <c r="D5" i="4"/>
  <c r="G5" i="4"/>
  <c r="R30" i="1"/>
  <c r="Q30" i="1"/>
  <c r="P30" i="1"/>
  <c r="O30" i="1"/>
  <c r="N30" i="1"/>
  <c r="M30" i="1"/>
  <c r="L30" i="1"/>
  <c r="R29" i="1"/>
  <c r="Q29" i="1"/>
  <c r="P29" i="1"/>
  <c r="O29" i="1"/>
  <c r="N29" i="1"/>
  <c r="M29" i="1"/>
  <c r="L29" i="1"/>
  <c r="R28" i="1"/>
  <c r="Q28" i="1"/>
  <c r="P28" i="1"/>
  <c r="O28" i="1"/>
  <c r="N28" i="1"/>
  <c r="M28" i="1"/>
  <c r="L28" i="1"/>
  <c r="R27" i="1"/>
  <c r="Q27" i="1"/>
  <c r="P27" i="1"/>
  <c r="O27" i="1"/>
  <c r="N27" i="1"/>
  <c r="M27" i="1"/>
  <c r="L27" i="1"/>
  <c r="R26" i="1"/>
  <c r="Q26" i="1"/>
  <c r="P26" i="1"/>
  <c r="O26" i="1"/>
  <c r="N26" i="1"/>
  <c r="M26" i="1"/>
  <c r="L26" i="1"/>
  <c r="R25" i="1"/>
  <c r="Q25" i="1"/>
  <c r="P25" i="1"/>
  <c r="O25" i="1"/>
  <c r="N25" i="1"/>
  <c r="M25" i="1"/>
  <c r="L25" i="1"/>
</calcChain>
</file>

<file path=xl/sharedStrings.xml><?xml version="1.0" encoding="utf-8"?>
<sst xmlns="http://schemas.openxmlformats.org/spreadsheetml/2006/main" count="502" uniqueCount="178">
  <si>
    <t>介護保険 主治医意見書作成料請求書</t>
  </si>
  <si>
    <t>令和　　年　　月　　日</t>
    <rPh sb="0" eb="1">
      <t>レイ</t>
    </rPh>
    <rPh sb="1" eb="2">
      <t>ワ</t>
    </rPh>
    <phoneticPr fontId="3"/>
  </si>
  <si>
    <t>会 津 若 松 市 長</t>
    <phoneticPr fontId="3"/>
  </si>
  <si>
    <t>請求医療機関名　</t>
    <phoneticPr fontId="3"/>
  </si>
  <si>
    <t>所　　在　　地　</t>
    <phoneticPr fontId="3"/>
  </si>
  <si>
    <t>名　　　　　称　</t>
    <phoneticPr fontId="3"/>
  </si>
  <si>
    <t>代　　表　　者　</t>
    <phoneticPr fontId="3"/>
  </si>
  <si>
    <t>電　話　番　号　</t>
    <phoneticPr fontId="3"/>
  </si>
  <si>
    <t>Ｆ Ａ Ｘ 番 号　</t>
    <phoneticPr fontId="3"/>
  </si>
  <si>
    <t>内 容</t>
  </si>
  <si>
    <t>数量</t>
  </si>
  <si>
    <t>単価</t>
  </si>
  <si>
    <t>金 額（円）</t>
  </si>
  <si>
    <t>金　額</t>
    <phoneticPr fontId="3"/>
  </si>
  <si>
    <t>意見書作成料</t>
  </si>
  <si>
    <t>在宅</t>
  </si>
  <si>
    <t>新規</t>
  </si>
  <si>
    <t>継続</t>
  </si>
  <si>
    <t>施設</t>
  </si>
  <si>
    <t>基本的診察料</t>
  </si>
  <si>
    <t>診療所</t>
  </si>
  <si>
    <t>病院</t>
  </si>
  <si>
    <t>基本検査料</t>
  </si>
  <si>
    <t>消費税</t>
  </si>
  <si>
    <t>合 計</t>
  </si>
  <si>
    <t>振込先</t>
  </si>
  <si>
    <t>口座</t>
    <phoneticPr fontId="3"/>
  </si>
  <si>
    <t>普通・当座</t>
    <phoneticPr fontId="3"/>
  </si>
  <si>
    <t>口座番号</t>
  </si>
  <si>
    <t>〔主治医意見書作成者一覧〕</t>
    <rPh sb="1" eb="4">
      <t>シュジイ</t>
    </rPh>
    <rPh sb="4" eb="7">
      <t>イケンショ</t>
    </rPh>
    <rPh sb="7" eb="9">
      <t>サクセイ</t>
    </rPh>
    <rPh sb="9" eb="10">
      <t>シャ</t>
    </rPh>
    <rPh sb="10" eb="12">
      <t>イチラン</t>
    </rPh>
    <phoneticPr fontId="3"/>
  </si>
  <si>
    <t>被保険者番号</t>
    <rPh sb="0" eb="4">
      <t>ヒホケンシャ</t>
    </rPh>
    <rPh sb="4" eb="6">
      <t>バンゴウ</t>
    </rPh>
    <phoneticPr fontId="3"/>
  </si>
  <si>
    <t>在宅</t>
    <rPh sb="0" eb="2">
      <t>ザイタク</t>
    </rPh>
    <phoneticPr fontId="3"/>
  </si>
  <si>
    <t>施設</t>
    <rPh sb="0" eb="2">
      <t>シセツ</t>
    </rPh>
    <phoneticPr fontId="3"/>
  </si>
  <si>
    <t>基本的診察</t>
    <rPh sb="0" eb="3">
      <t>キホンテキ</t>
    </rPh>
    <rPh sb="3" eb="5">
      <t>シンサツ</t>
    </rPh>
    <phoneticPr fontId="3"/>
  </si>
  <si>
    <t>基本検査</t>
    <rPh sb="0" eb="2">
      <t>キホン</t>
    </rPh>
    <rPh sb="2" eb="4">
      <t>ケンサ</t>
    </rPh>
    <phoneticPr fontId="3"/>
  </si>
  <si>
    <t>備  考</t>
    <rPh sb="0" eb="1">
      <t>ビ</t>
    </rPh>
    <rPh sb="3" eb="4">
      <t>コウ</t>
    </rPh>
    <phoneticPr fontId="3"/>
  </si>
  <si>
    <t>氏名</t>
    <rPh sb="0" eb="2">
      <t>シメイ</t>
    </rPh>
    <phoneticPr fontId="3"/>
  </si>
  <si>
    <t>新規</t>
    <rPh sb="0" eb="2">
      <t>シンキ</t>
    </rPh>
    <phoneticPr fontId="3"/>
  </si>
  <si>
    <t>継続</t>
    <rPh sb="0" eb="2">
      <t>ケイゾク</t>
    </rPh>
    <phoneticPr fontId="3"/>
  </si>
  <si>
    <t>診療所</t>
    <rPh sb="0" eb="2">
      <t>シンリョウ</t>
    </rPh>
    <rPh sb="2" eb="3">
      <t>ジョ</t>
    </rPh>
    <phoneticPr fontId="3"/>
  </si>
  <si>
    <t>病院</t>
    <rPh sb="0" eb="2">
      <t>ビョウイン</t>
    </rPh>
    <phoneticPr fontId="3"/>
  </si>
  <si>
    <t>生年月日</t>
    <rPh sb="0" eb="4">
      <t>セイネンガッピ</t>
    </rPh>
    <phoneticPr fontId="3"/>
  </si>
  <si>
    <t xml:space="preserve"> 計</t>
    <rPh sb="1" eb="2">
      <t>ケイ</t>
    </rPh>
    <phoneticPr fontId="3"/>
  </si>
  <si>
    <r>
      <t>債</t>
    </r>
    <r>
      <rPr>
        <b/>
        <sz val="12"/>
        <rFont val="Century"/>
        <family val="1"/>
      </rPr>
      <t xml:space="preserve"> </t>
    </r>
    <r>
      <rPr>
        <b/>
        <sz val="12"/>
        <rFont val="ＭＳ 明朝"/>
        <family val="1"/>
        <charset val="128"/>
      </rPr>
      <t>権</t>
    </r>
    <r>
      <rPr>
        <b/>
        <sz val="12"/>
        <rFont val="Century"/>
        <family val="1"/>
      </rPr>
      <t xml:space="preserve"> </t>
    </r>
    <r>
      <rPr>
        <b/>
        <sz val="12"/>
        <rFont val="ＭＳ 明朝"/>
        <family val="1"/>
        <charset val="128"/>
      </rPr>
      <t>者</t>
    </r>
    <r>
      <rPr>
        <b/>
        <sz val="12"/>
        <rFont val="Century"/>
        <family val="1"/>
      </rPr>
      <t xml:space="preserve"> </t>
    </r>
    <r>
      <rPr>
        <b/>
        <sz val="12"/>
        <rFont val="ＭＳ 明朝"/>
        <family val="1"/>
        <charset val="128"/>
      </rPr>
      <t>登</t>
    </r>
    <r>
      <rPr>
        <b/>
        <sz val="12"/>
        <rFont val="Century"/>
        <family val="1"/>
      </rPr>
      <t xml:space="preserve"> </t>
    </r>
    <r>
      <rPr>
        <b/>
        <sz val="12"/>
        <rFont val="ＭＳ 明朝"/>
        <family val="1"/>
        <charset val="128"/>
      </rPr>
      <t>録</t>
    </r>
    <r>
      <rPr>
        <b/>
        <sz val="12"/>
        <rFont val="Century"/>
        <family val="1"/>
      </rPr>
      <t xml:space="preserve"> </t>
    </r>
    <r>
      <rPr>
        <b/>
        <sz val="12"/>
        <rFont val="ＭＳ 明朝"/>
        <family val="1"/>
        <charset val="128"/>
      </rPr>
      <t>（</t>
    </r>
    <r>
      <rPr>
        <b/>
        <sz val="12"/>
        <rFont val="Century"/>
        <family val="1"/>
      </rPr>
      <t xml:space="preserve"> </t>
    </r>
    <r>
      <rPr>
        <b/>
        <sz val="12"/>
        <rFont val="ＭＳ 明朝"/>
        <family val="1"/>
        <charset val="128"/>
      </rPr>
      <t>変</t>
    </r>
    <r>
      <rPr>
        <b/>
        <sz val="12"/>
        <rFont val="Century"/>
        <family val="1"/>
      </rPr>
      <t xml:space="preserve"> </t>
    </r>
    <r>
      <rPr>
        <b/>
        <sz val="12"/>
        <rFont val="ＭＳ 明朝"/>
        <family val="1"/>
        <charset val="128"/>
      </rPr>
      <t>更</t>
    </r>
    <r>
      <rPr>
        <b/>
        <sz val="12"/>
        <rFont val="Century"/>
        <family val="1"/>
      </rPr>
      <t xml:space="preserve"> </t>
    </r>
    <r>
      <rPr>
        <b/>
        <sz val="12"/>
        <rFont val="ＭＳ 明朝"/>
        <family val="1"/>
        <charset val="128"/>
      </rPr>
      <t>）</t>
    </r>
    <r>
      <rPr>
        <b/>
        <sz val="12"/>
        <rFont val="Century"/>
        <family val="1"/>
      </rPr>
      <t xml:space="preserve"> </t>
    </r>
    <r>
      <rPr>
        <b/>
        <sz val="12"/>
        <rFont val="ＭＳ 明朝"/>
        <family val="1"/>
        <charset val="128"/>
      </rPr>
      <t>申</t>
    </r>
    <r>
      <rPr>
        <b/>
        <sz val="12"/>
        <rFont val="Century"/>
        <family val="1"/>
      </rPr>
      <t xml:space="preserve"> </t>
    </r>
    <r>
      <rPr>
        <b/>
        <sz val="12"/>
        <rFont val="ＭＳ 明朝"/>
        <family val="1"/>
        <charset val="128"/>
      </rPr>
      <t>請</t>
    </r>
    <r>
      <rPr>
        <b/>
        <sz val="12"/>
        <rFont val="Century"/>
        <family val="1"/>
      </rPr>
      <t xml:space="preserve"> </t>
    </r>
    <r>
      <rPr>
        <b/>
        <sz val="12"/>
        <rFont val="ＭＳ 明朝"/>
        <family val="1"/>
        <charset val="128"/>
      </rPr>
      <t>書</t>
    </r>
  </si>
  <si>
    <t>会津若松市長</t>
  </si>
  <si>
    <t>　　下記のとおり申請します。</t>
  </si>
  <si>
    <t>名　　　　称　（申請者）</t>
    <phoneticPr fontId="3"/>
  </si>
  <si>
    <t>新規（変更前）</t>
  </si>
  <si>
    <t>法人名</t>
  </si>
  <si>
    <t>代表者・個人印</t>
  </si>
  <si>
    <t>支店名</t>
  </si>
  <si>
    <t>職・氏名</t>
  </si>
  <si>
    <t>変　更　後</t>
  </si>
  <si>
    <t>住　　　　　　所</t>
  </si>
  <si>
    <r>
      <t>新規</t>
    </r>
    <r>
      <rPr>
        <sz val="7"/>
        <rFont val="ＭＳ 明朝"/>
        <family val="1"/>
        <charset val="128"/>
      </rPr>
      <t>（変更前）</t>
    </r>
  </si>
  <si>
    <t>住所</t>
  </si>
  <si>
    <t>電話番号</t>
  </si>
  <si>
    <r>
      <t>FAX</t>
    </r>
    <r>
      <rPr>
        <sz val="10.5"/>
        <rFont val="ＭＳ 明朝"/>
        <family val="1"/>
        <charset val="128"/>
      </rPr>
      <t>番号</t>
    </r>
  </si>
  <si>
    <t>変更後</t>
  </si>
  <si>
    <r>
      <t>〒　　　－　　　　　　　　　　都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道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府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県</t>
    </r>
  </si>
  <si>
    <t>　　　　（　　　　）　　　　</t>
  </si>
  <si>
    <t>　　　　　　（　　　　）　　　　</t>
    <phoneticPr fontId="3"/>
  </si>
  <si>
    <t>口　　座　（通常払）</t>
    <phoneticPr fontId="3"/>
  </si>
  <si>
    <t>金融機関</t>
  </si>
  <si>
    <t>預金種別</t>
  </si>
  <si>
    <t>口座名義</t>
  </si>
  <si>
    <t>口　座（工事前払金）</t>
    <phoneticPr fontId="3"/>
  </si>
  <si>
    <t>銀行・信金・農協・信組・その他</t>
  </si>
  <si>
    <t>支店・出張所</t>
  </si>
  <si>
    <r>
      <t>普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通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　・　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当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座</t>
    </r>
  </si>
  <si>
    <t>ﾌﾘｶﾞﾅ　　　　　　　　　　　　　　　　　　　　　　　　　　　　　　　　　　　　　</t>
  </si>
  <si>
    <r>
      <t>※変更の場合は</t>
    </r>
    <r>
      <rPr>
        <b/>
        <u val="double"/>
        <sz val="9.5"/>
        <rFont val="ＭＳ ゴシック"/>
        <family val="3"/>
        <charset val="128"/>
      </rPr>
      <t>名称（新規の欄）と変更する項目の変更前及び変更後を記入し、代表者または個人印を押印</t>
    </r>
    <r>
      <rPr>
        <sz val="9.5"/>
        <rFont val="ＭＳ 明朝"/>
        <family val="1"/>
        <charset val="128"/>
      </rPr>
      <t>してください。</t>
    </r>
  </si>
  <si>
    <t>●主管課、会計課使用欄</t>
  </si>
  <si>
    <t>処理区分</t>
  </si>
  <si>
    <r>
      <t>相</t>
    </r>
    <r>
      <rPr>
        <sz val="10.5"/>
        <rFont val="Century"/>
        <family val="1"/>
      </rPr>
      <t xml:space="preserve">   </t>
    </r>
    <r>
      <rPr>
        <sz val="10.5"/>
        <rFont val="ＭＳ ゴシック"/>
        <family val="3"/>
        <charset val="128"/>
      </rPr>
      <t>手</t>
    </r>
    <r>
      <rPr>
        <sz val="10.5"/>
        <rFont val="Century"/>
        <family val="1"/>
      </rPr>
      <t xml:space="preserve">   </t>
    </r>
    <r>
      <rPr>
        <sz val="10.5"/>
        <rFont val="ＭＳ ゴシック"/>
        <family val="3"/>
        <charset val="128"/>
      </rPr>
      <t>方</t>
    </r>
    <r>
      <rPr>
        <sz val="10.5"/>
        <rFont val="Century"/>
        <family val="1"/>
      </rPr>
      <t xml:space="preserve">   </t>
    </r>
    <r>
      <rPr>
        <sz val="10.5"/>
        <rFont val="ＭＳ ゴシック"/>
        <family val="3"/>
        <charset val="128"/>
      </rPr>
      <t>番</t>
    </r>
    <r>
      <rPr>
        <sz val="10.5"/>
        <rFont val="Century"/>
        <family val="1"/>
      </rPr>
      <t xml:space="preserve">   </t>
    </r>
    <r>
      <rPr>
        <sz val="10.5"/>
        <rFont val="ＭＳ ゴシック"/>
        <family val="3"/>
        <charset val="128"/>
      </rPr>
      <t>号</t>
    </r>
  </si>
  <si>
    <r>
      <t>課</t>
    </r>
    <r>
      <rPr>
        <sz val="10.5"/>
        <rFont val="Century"/>
        <family val="1"/>
      </rPr>
      <t xml:space="preserve"> </t>
    </r>
    <r>
      <rPr>
        <sz val="10.5"/>
        <rFont val="ＭＳ ゴシック"/>
        <family val="3"/>
        <charset val="128"/>
      </rPr>
      <t>名</t>
    </r>
  </si>
  <si>
    <t>　　高齢福祉　課</t>
    <rPh sb="2" eb="4">
      <t>コウレイ</t>
    </rPh>
    <rPh sb="4" eb="6">
      <t>フクシ</t>
    </rPh>
    <phoneticPr fontId="3"/>
  </si>
  <si>
    <t>担当者印</t>
  </si>
  <si>
    <r>
      <t>１</t>
    </r>
    <r>
      <rPr>
        <sz val="9"/>
        <rFont val="Century"/>
        <family val="1"/>
      </rPr>
      <t xml:space="preserve"> </t>
    </r>
    <r>
      <rPr>
        <sz val="9"/>
        <rFont val="ＭＳ ゴシック"/>
        <family val="3"/>
        <charset val="128"/>
      </rPr>
      <t>新規</t>
    </r>
  </si>
  <si>
    <r>
      <t>２</t>
    </r>
    <r>
      <rPr>
        <sz val="9"/>
        <rFont val="Century"/>
        <family val="1"/>
      </rPr>
      <t xml:space="preserve"> </t>
    </r>
    <r>
      <rPr>
        <sz val="9"/>
        <rFont val="ＭＳ ゴシック"/>
        <family val="3"/>
        <charset val="128"/>
      </rPr>
      <t>変更</t>
    </r>
  </si>
  <si>
    <t>処理日</t>
  </si>
  <si>
    <t/>
  </si>
  <si>
    <t xml:space="preserve">ﾌﾘｶﾞﾅ  </t>
  </si>
  <si>
    <t xml:space="preserve">ﾌﾘｶﾞﾅ　 </t>
  </si>
  <si>
    <t>　　　　　　（　　　　）　　　　</t>
  </si>
  <si>
    <t>　　　　　　　　銀行・信金・農協・信組・その他</t>
  </si>
  <si>
    <t>　　　　　　　　　　　　　　　支店・出張所</t>
  </si>
  <si>
    <t>普 通　 ・　 当 座</t>
  </si>
  <si>
    <t>〒　　　－　　　　　　　　　　都 道 府 県</t>
  </si>
  <si>
    <t>　　　　　年　　　月分主治医意見書作成料を下記のとおり請求します。</t>
  </si>
  <si>
    <r>
      <t>新規</t>
    </r>
    <r>
      <rPr>
        <sz val="8"/>
        <rFont val="ＭＳ 明朝"/>
        <family val="1"/>
        <charset val="128"/>
      </rPr>
      <t>(変更前)</t>
    </r>
    <phoneticPr fontId="3"/>
  </si>
  <si>
    <r>
      <t>新規</t>
    </r>
    <r>
      <rPr>
        <sz val="8"/>
        <rFont val="ＭＳ 明朝"/>
        <family val="1"/>
        <charset val="128"/>
      </rPr>
      <t>(変更前)</t>
    </r>
    <phoneticPr fontId="3"/>
  </si>
  <si>
    <t>基本検査料内訳</t>
  </si>
  <si>
    <t>№</t>
    <phoneticPr fontId="3"/>
  </si>
  <si>
    <t>血液採取</t>
    <rPh sb="0" eb="2">
      <t>ケツエキ</t>
    </rPh>
    <rPh sb="2" eb="4">
      <t>サイシュ</t>
    </rPh>
    <phoneticPr fontId="3"/>
  </si>
  <si>
    <t>（静脈）</t>
  </si>
  <si>
    <t>末梢血液一般検査</t>
    <rPh sb="0" eb="2">
      <t>マッショウ</t>
    </rPh>
    <rPh sb="2" eb="4">
      <t>ケツエキ</t>
    </rPh>
    <rPh sb="4" eb="6">
      <t>イッパン</t>
    </rPh>
    <rPh sb="6" eb="8">
      <t>ケンサ</t>
    </rPh>
    <phoneticPr fontId="3"/>
  </si>
  <si>
    <t>血液学的検査</t>
    <rPh sb="0" eb="2">
      <t>ケツエキ</t>
    </rPh>
    <rPh sb="2" eb="4">
      <t>ガクテキ</t>
    </rPh>
    <rPh sb="4" eb="6">
      <t>ケンサ</t>
    </rPh>
    <phoneticPr fontId="3"/>
  </si>
  <si>
    <t>判断料</t>
    <phoneticPr fontId="3"/>
  </si>
  <si>
    <t>血液化学検査</t>
    <rPh sb="0" eb="2">
      <t>ケツエキ</t>
    </rPh>
    <rPh sb="2" eb="4">
      <t>カガク</t>
    </rPh>
    <rPh sb="4" eb="6">
      <t>ケンサ</t>
    </rPh>
    <phoneticPr fontId="3"/>
  </si>
  <si>
    <t>（10項目以上）</t>
  </si>
  <si>
    <t>生化学的検査（Ⅰ）</t>
    <rPh sb="0" eb="3">
      <t>セイカガク</t>
    </rPh>
    <rPh sb="3" eb="4">
      <t>テキ</t>
    </rPh>
    <rPh sb="4" eb="6">
      <t>ケンサ</t>
    </rPh>
    <phoneticPr fontId="3"/>
  </si>
  <si>
    <t>判断料</t>
  </si>
  <si>
    <t>尿中一般物質</t>
    <rPh sb="0" eb="2">
      <t>ニョウチュウ</t>
    </rPh>
    <rPh sb="2" eb="4">
      <t>イッパン</t>
    </rPh>
    <rPh sb="4" eb="6">
      <t>ブッシツ</t>
    </rPh>
    <phoneticPr fontId="3"/>
  </si>
  <si>
    <t>定性半定量検査</t>
  </si>
  <si>
    <t>単純撮影</t>
    <rPh sb="0" eb="2">
      <t>タンジュン</t>
    </rPh>
    <rPh sb="2" eb="4">
      <t>サツエイ</t>
    </rPh>
    <phoneticPr fontId="3"/>
  </si>
  <si>
    <t>写真診断</t>
    <rPh sb="0" eb="2">
      <t>シャシン</t>
    </rPh>
    <rPh sb="2" eb="4">
      <t>シンダン</t>
    </rPh>
    <phoneticPr fontId="3"/>
  </si>
  <si>
    <t>（胸部）</t>
  </si>
  <si>
    <t>フィルム</t>
    <phoneticPr fontId="3"/>
  </si>
  <si>
    <t>（大角）</t>
  </si>
  <si>
    <t>計</t>
    <rPh sb="0" eb="1">
      <t>ケイ</t>
    </rPh>
    <phoneticPr fontId="3"/>
  </si>
  <si>
    <t>アナログ</t>
    <phoneticPr fontId="3"/>
  </si>
  <si>
    <t>デジタル</t>
    <phoneticPr fontId="3"/>
  </si>
  <si>
    <t>電子化加算</t>
    <rPh sb="0" eb="3">
      <t>デンシカ</t>
    </rPh>
    <rPh sb="3" eb="5">
      <t>カサン</t>
    </rPh>
    <phoneticPr fontId="3"/>
  </si>
  <si>
    <t>（円）</t>
    <phoneticPr fontId="3"/>
  </si>
  <si>
    <t>　M・T・S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</si>
  <si>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</si>
  <si>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</si>
  <si>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</si>
  <si>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　M・T・S</t>
    <phoneticPr fontId="3"/>
  </si>
  <si>
    <t>　M・T・S</t>
    <phoneticPr fontId="3"/>
  </si>
  <si>
    <t>　M・T・S</t>
    <phoneticPr fontId="3"/>
  </si>
  <si>
    <t>　M・T・S</t>
    <phoneticPr fontId="3"/>
  </si>
  <si>
    <t>　M・T・S</t>
    <phoneticPr fontId="3"/>
  </si>
  <si>
    <t>合     計</t>
    <rPh sb="0" eb="1">
      <t>ゴウ</t>
    </rPh>
    <rPh sb="6" eb="7">
      <t>ケイ</t>
    </rPh>
    <phoneticPr fontId="3"/>
  </si>
  <si>
    <t>基本検査を実施した際は、必ずこの内訳を添付してください。</t>
    <rPh sb="0" eb="2">
      <t>キホン</t>
    </rPh>
    <rPh sb="2" eb="4">
      <t>ケンサ</t>
    </rPh>
    <rPh sb="5" eb="7">
      <t>ジッシ</t>
    </rPh>
    <rPh sb="9" eb="10">
      <t>サイ</t>
    </rPh>
    <rPh sb="12" eb="13">
      <t>カナラ</t>
    </rPh>
    <rPh sb="16" eb="18">
      <t>ウチワケ</t>
    </rPh>
    <rPh sb="19" eb="21">
      <t>テンプ</t>
    </rPh>
    <phoneticPr fontId="3"/>
  </si>
  <si>
    <t>《記入例》</t>
    <rPh sb="1" eb="3">
      <t>キニュウ</t>
    </rPh>
    <rPh sb="3" eb="4">
      <t>レイ</t>
    </rPh>
    <phoneticPr fontId="3"/>
  </si>
  <si>
    <t>№</t>
    <phoneticPr fontId="3"/>
  </si>
  <si>
    <t>抹消血液一般検査</t>
    <rPh sb="0" eb="2">
      <t>マッショウ</t>
    </rPh>
    <rPh sb="2" eb="4">
      <t>ケツエキ</t>
    </rPh>
    <rPh sb="4" eb="6">
      <t>イッパン</t>
    </rPh>
    <rPh sb="6" eb="8">
      <t>ケンサ</t>
    </rPh>
    <phoneticPr fontId="3"/>
  </si>
  <si>
    <t>血液液学的検査</t>
    <rPh sb="0" eb="2">
      <t>ケツエキ</t>
    </rPh>
    <rPh sb="2" eb="3">
      <t>エキ</t>
    </rPh>
    <rPh sb="3" eb="5">
      <t>ガクテキ</t>
    </rPh>
    <rPh sb="5" eb="7">
      <t>ケンサ</t>
    </rPh>
    <phoneticPr fontId="3"/>
  </si>
  <si>
    <t>判断料</t>
    <phoneticPr fontId="3"/>
  </si>
  <si>
    <t>フィルム</t>
    <phoneticPr fontId="3"/>
  </si>
  <si>
    <t>アナログ</t>
    <phoneticPr fontId="3"/>
  </si>
  <si>
    <t>デジタル</t>
    <phoneticPr fontId="3"/>
  </si>
  <si>
    <t>（円）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</si>
  <si>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</si>
  <si>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</si>
  <si>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</si>
  <si>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</si>
  <si>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会津　太朗</t>
    <rPh sb="0" eb="2">
      <t>アイヅ</t>
    </rPh>
    <rPh sb="3" eb="5">
      <t>タロウ</t>
    </rPh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</si>
  <si>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</si>
  <si>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</si>
  <si>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</si>
  <si>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</si>
  <si>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若松　花子</t>
    <rPh sb="0" eb="2">
      <t>ワカマツ</t>
    </rPh>
    <rPh sb="3" eb="5">
      <t>ハナコ</t>
    </rPh>
    <phoneticPr fontId="3"/>
  </si>
  <si>
    <t>○</t>
  </si>
  <si>
    <t>№</t>
    <phoneticPr fontId="3"/>
  </si>
  <si>
    <t>若松　花子</t>
  </si>
  <si>
    <t>会津　太朗</t>
  </si>
  <si>
    <t>○○○市○○○町○○番○○号</t>
    <phoneticPr fontId="3"/>
  </si>
  <si>
    <t>○○○○○　病院</t>
    <phoneticPr fontId="3"/>
  </si>
  <si>
    <t>○○○　○○</t>
    <phoneticPr fontId="3"/>
  </si>
  <si>
    <t>○○○○－○○－○○○○</t>
    <phoneticPr fontId="3"/>
  </si>
  <si>
    <t>○○○○－○○－○○○○</t>
    <phoneticPr fontId="3"/>
  </si>
  <si>
    <t>○○ 銀行   ○○ 支店</t>
    <phoneticPr fontId="3"/>
  </si>
  <si>
    <t>○○○○○○○</t>
    <phoneticPr fontId="3"/>
  </si>
  <si>
    <t>○○○○○　病院</t>
    <phoneticPr fontId="3"/>
  </si>
  <si>
    <t>○○○　○○</t>
    <phoneticPr fontId="3"/>
  </si>
  <si>
    <t>東栄町１２－３４</t>
    <phoneticPr fontId="3"/>
  </si>
  <si>
    <r>
      <t xml:space="preserve">ﾌﾘｶﾞﾅ  </t>
    </r>
    <r>
      <rPr>
        <b/>
        <sz val="10.5"/>
        <rFont val="ＭＳ ゴシック"/>
        <family val="3"/>
        <charset val="128"/>
      </rPr>
      <t>○○○○　○○○○</t>
    </r>
    <phoneticPr fontId="3"/>
  </si>
  <si>
    <r>
      <t xml:space="preserve">ﾌﾘｶﾞﾅ  </t>
    </r>
    <r>
      <rPr>
        <b/>
        <sz val="10.5"/>
        <rFont val="ＭＳ ゴシック"/>
        <family val="3"/>
        <charset val="128"/>
      </rPr>
      <t>〇〇〇〇〇〇〇〇ビョウイン</t>
    </r>
    <phoneticPr fontId="3"/>
  </si>
  <si>
    <t>0242（　39　）1234</t>
    <phoneticPr fontId="3"/>
  </si>
  <si>
    <r>
      <t>〒</t>
    </r>
    <r>
      <rPr>
        <b/>
        <sz val="10"/>
        <rFont val="ＭＳ ゴシック"/>
        <family val="3"/>
        <charset val="128"/>
      </rPr>
      <t>９６５－００００</t>
    </r>
    <r>
      <rPr>
        <sz val="10"/>
        <rFont val="ＭＳ 明朝"/>
        <family val="1"/>
        <charset val="128"/>
      </rPr>
      <t>　　　</t>
    </r>
    <r>
      <rPr>
        <b/>
        <sz val="10"/>
        <rFont val="ＭＳ ゴシック"/>
        <family val="3"/>
        <charset val="128"/>
      </rPr>
      <t>福島</t>
    </r>
    <r>
      <rPr>
        <sz val="10"/>
        <rFont val="ＭＳ 明朝"/>
        <family val="1"/>
        <charset val="128"/>
      </rPr>
      <t>　都 道 府 県　　</t>
    </r>
    <r>
      <rPr>
        <b/>
        <sz val="10"/>
        <rFont val="ＭＳ ゴシック"/>
        <family val="3"/>
        <charset val="128"/>
      </rPr>
      <t>会津若松市</t>
    </r>
    <rPh sb="12" eb="14">
      <t>フクシマ</t>
    </rPh>
    <phoneticPr fontId="3"/>
  </si>
  <si>
    <r>
      <t>　　</t>
    </r>
    <r>
      <rPr>
        <b/>
        <sz val="9"/>
        <rFont val="ＭＳ ゴシック"/>
        <family val="3"/>
        <charset val="128"/>
      </rPr>
      <t>あ　い　づ</t>
    </r>
    <r>
      <rPr>
        <sz val="9"/>
        <rFont val="ＭＳ 明朝"/>
        <family val="1"/>
        <charset val="128"/>
      </rPr>
      <t>　　銀行・信金・農協・信組・その他</t>
    </r>
    <phoneticPr fontId="3"/>
  </si>
  <si>
    <r>
      <t>　　　</t>
    </r>
    <r>
      <rPr>
        <b/>
        <sz val="9"/>
        <rFont val="ＭＳ ゴシック"/>
        <family val="3"/>
        <charset val="128"/>
      </rPr>
      <t>わ　か　ま　つ</t>
    </r>
    <r>
      <rPr>
        <sz val="9"/>
        <rFont val="ＭＳ 明朝"/>
        <family val="1"/>
        <charset val="128"/>
      </rPr>
      <t>　　支店・出張所</t>
    </r>
    <phoneticPr fontId="3"/>
  </si>
  <si>
    <t>○○○○○　病院　○○○　○○</t>
    <phoneticPr fontId="3"/>
  </si>
  <si>
    <r>
      <t xml:space="preserve">ﾌﾘｶﾞﾅ  </t>
    </r>
    <r>
      <rPr>
        <b/>
        <sz val="10.5"/>
        <rFont val="ＭＳ ゴシック"/>
        <family val="3"/>
        <charset val="128"/>
      </rPr>
      <t>〇〇〇〇〇〇〇〇ビョウイン　○○○○　○○○○</t>
    </r>
    <phoneticPr fontId="3"/>
  </si>
  <si>
    <r>
      <t>　　令和</t>
    </r>
    <r>
      <rPr>
        <u/>
        <sz val="11"/>
        <color rgb="FF000000"/>
        <rFont val="ＭＳ 明朝"/>
        <family val="1"/>
        <charset val="128"/>
      </rPr>
      <t>　　</t>
    </r>
    <r>
      <rPr>
        <sz val="11"/>
        <color rgb="FF000000"/>
        <rFont val="ＭＳ 明朝"/>
        <family val="1"/>
        <charset val="128"/>
      </rPr>
      <t>年</t>
    </r>
    <r>
      <rPr>
        <u/>
        <sz val="11"/>
        <color rgb="FF000000"/>
        <rFont val="ＭＳ 明朝"/>
        <family val="1"/>
        <charset val="128"/>
      </rPr>
      <t>　　</t>
    </r>
    <r>
      <rPr>
        <sz val="11"/>
        <color rgb="FF000000"/>
        <rFont val="ＭＳ 明朝"/>
        <family val="1"/>
        <charset val="128"/>
      </rPr>
      <t>月分主治医意見書作成料を下記のとおり請求します。</t>
    </r>
    <rPh sb="2" eb="4">
      <t>レイワ</t>
    </rPh>
    <phoneticPr fontId="3"/>
  </si>
  <si>
    <t>※　住所、口座その他の届出内容に変更があったときは、債権者登録(変更)申請書を提出してください。</t>
    <phoneticPr fontId="3"/>
  </si>
  <si>
    <t>発行責任者及び担当者</t>
    <rPh sb="0" eb="2">
      <t>ハッコウ</t>
    </rPh>
    <rPh sb="2" eb="5">
      <t>セキニンシャ</t>
    </rPh>
    <rPh sb="5" eb="6">
      <t>オヨ</t>
    </rPh>
    <rPh sb="7" eb="10">
      <t>タントウシャ</t>
    </rPh>
    <phoneticPr fontId="3"/>
  </si>
  <si>
    <t>役職・氏名</t>
    <rPh sb="0" eb="2">
      <t>ヤクショク</t>
    </rPh>
    <rPh sb="3" eb="5">
      <t>シメイ</t>
    </rPh>
    <phoneticPr fontId="3"/>
  </si>
  <si>
    <t>（連絡先℡　　　　　　　　　　　　　　）</t>
    <rPh sb="1" eb="4">
      <t>レンラクサキ</t>
    </rPh>
    <phoneticPr fontId="3"/>
  </si>
  <si>
    <t xml:space="preserve"> 発行責任者</t>
    <rPh sb="1" eb="3">
      <t>ハッコウ</t>
    </rPh>
    <rPh sb="3" eb="6">
      <t>セキニンシャ</t>
    </rPh>
    <phoneticPr fontId="3"/>
  </si>
  <si>
    <t xml:space="preserve"> 担当者</t>
    <rPh sb="1" eb="4">
      <t>タントウシャ</t>
    </rPh>
    <phoneticPr fontId="3"/>
  </si>
  <si>
    <t>※　押印を省略する場合は、下記の発行責任者及び担当者欄に必ず記載してください。</t>
    <phoneticPr fontId="3"/>
  </si>
  <si>
    <t>注)1 押印省略時に「発行責任者及び担当者」両者の氏名及び連絡先の記載がない場合は受理できません。</t>
    <phoneticPr fontId="3"/>
  </si>
  <si>
    <t>　　　ただし、両者が同一人物の場合は、「同上」も可とします。</t>
    <phoneticPr fontId="3"/>
  </si>
  <si>
    <t>　 2発行責任者及び担当者の在籍を確認する場合があります。在籍が確認できなかった場合は受理できません。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</si>
</sst>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4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20"/>
      <color theme="0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2"/>
      <name val="Century"/>
      <family val="1"/>
    </font>
    <font>
      <b/>
      <sz val="10.5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Century"/>
      <family val="1"/>
    </font>
    <font>
      <u/>
      <sz val="10.5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0"/>
      <name val="Century"/>
      <family val="1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b/>
      <u val="double"/>
      <sz val="9.5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Century"/>
      <family val="1"/>
    </font>
    <font>
      <sz val="10.5"/>
      <name val="ＭＳ Ｐ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9"/>
      <name val="ＭＳ ゴシック"/>
      <family val="3"/>
      <charset val="128"/>
    </font>
    <font>
      <u/>
      <sz val="11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ashed">
        <color rgb="FF000000"/>
      </right>
      <top style="thin">
        <color rgb="FF000000"/>
      </top>
      <bottom style="thin">
        <color rgb="FF000000"/>
      </bottom>
      <diagonal/>
    </border>
    <border>
      <left style="dashed">
        <color rgb="FF000000"/>
      </left>
      <right style="dashed">
        <color rgb="FF000000"/>
      </right>
      <top style="thin">
        <color rgb="FF000000"/>
      </top>
      <bottom style="thin">
        <color rgb="FF000000"/>
      </bottom>
      <diagonal/>
    </border>
    <border>
      <left style="dash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10" fillId="0" borderId="6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center" vertical="top"/>
    </xf>
    <xf numFmtId="0" fontId="14" fillId="0" borderId="0" xfId="0" applyFont="1"/>
    <xf numFmtId="176" fontId="14" fillId="0" borderId="0" xfId="0" applyNumberFormat="1" applyFont="1" applyAlignment="1">
      <alignment horizontal="center" vertical="center"/>
    </xf>
    <xf numFmtId="38" fontId="14" fillId="0" borderId="28" xfId="1" applyFont="1" applyFill="1" applyBorder="1" applyAlignment="1">
      <alignment horizontal="center"/>
    </xf>
    <xf numFmtId="38" fontId="14" fillId="0" borderId="29" xfId="1" applyFont="1" applyFill="1" applyBorder="1" applyAlignment="1">
      <alignment horizontal="center"/>
    </xf>
    <xf numFmtId="0" fontId="14" fillId="0" borderId="30" xfId="0" applyFont="1" applyBorder="1"/>
    <xf numFmtId="0" fontId="14" fillId="0" borderId="31" xfId="0" applyFont="1" applyBorder="1"/>
    <xf numFmtId="176" fontId="14" fillId="0" borderId="0" xfId="0" applyNumberFormat="1" applyFont="1"/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0" fillId="0" borderId="47" xfId="0" applyBorder="1"/>
    <xf numFmtId="0" fontId="1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1" fillId="0" borderId="50" xfId="0" applyFont="1" applyBorder="1" applyAlignment="1">
      <alignment horizontal="justify" vertical="center" wrapText="1"/>
    </xf>
    <xf numFmtId="0" fontId="21" fillId="0" borderId="25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2" fillId="0" borderId="58" xfId="0" applyFont="1" applyBorder="1" applyAlignment="1">
      <alignment horizontal="justify" vertical="center" wrapText="1"/>
    </xf>
    <xf numFmtId="0" fontId="23" fillId="0" borderId="0" xfId="0" applyFont="1" applyBorder="1" applyAlignment="1">
      <alignment horizontal="justify" vertical="center" wrapText="1"/>
    </xf>
    <xf numFmtId="0" fontId="21" fillId="0" borderId="65" xfId="0" applyFont="1" applyBorder="1" applyAlignment="1">
      <alignment horizontal="justify" vertical="center" wrapText="1"/>
    </xf>
    <xf numFmtId="0" fontId="22" fillId="0" borderId="67" xfId="0" applyFont="1" applyBorder="1" applyAlignment="1">
      <alignment horizontal="justify" vertical="center" wrapText="1"/>
    </xf>
    <xf numFmtId="0" fontId="21" fillId="0" borderId="69" xfId="0" applyFont="1" applyBorder="1" applyAlignment="1">
      <alignment horizontal="justify" vertical="center" wrapText="1"/>
    </xf>
    <xf numFmtId="0" fontId="21" fillId="0" borderId="26" xfId="0" applyFont="1" applyBorder="1" applyAlignment="1">
      <alignment horizontal="justify" vertical="center" wrapText="1"/>
    </xf>
    <xf numFmtId="0" fontId="22" fillId="0" borderId="0" xfId="0" applyFont="1" applyBorder="1" applyAlignment="1">
      <alignment horizontal="justify" vertical="center" wrapText="1"/>
    </xf>
    <xf numFmtId="0" fontId="22" fillId="0" borderId="81" xfId="0" applyFont="1" applyBorder="1" applyAlignment="1">
      <alignment horizontal="justify" vertical="center" wrapText="1"/>
    </xf>
    <xf numFmtId="0" fontId="22" fillId="0" borderId="82" xfId="0" applyFont="1" applyBorder="1" applyAlignment="1">
      <alignment horizontal="justify"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2" fillId="2" borderId="54" xfId="0" applyFont="1" applyFill="1" applyBorder="1" applyAlignment="1">
      <alignment horizontal="center" vertical="center" wrapText="1"/>
    </xf>
    <xf numFmtId="0" fontId="22" fillId="2" borderId="130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31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30" fillId="0" borderId="0" xfId="0" applyFont="1" applyAlignment="1">
      <alignment horizontal="justify" vertical="center"/>
    </xf>
    <xf numFmtId="0" fontId="21" fillId="0" borderId="47" xfId="0" applyFont="1" applyBorder="1" applyAlignment="1">
      <alignment horizontal="justify" vertical="center" wrapText="1"/>
    </xf>
    <xf numFmtId="0" fontId="21" fillId="0" borderId="63" xfId="0" applyFont="1" applyBorder="1" applyAlignment="1">
      <alignment horizontal="justify" vertical="center" wrapText="1"/>
    </xf>
    <xf numFmtId="0" fontId="21" fillId="0" borderId="84" xfId="0" applyFont="1" applyBorder="1" applyAlignment="1">
      <alignment horizontal="justify" vertical="center" wrapText="1"/>
    </xf>
    <xf numFmtId="0" fontId="22" fillId="0" borderId="100" xfId="0" applyFont="1" applyBorder="1" applyAlignment="1">
      <alignment horizontal="center" vertical="center" wrapText="1"/>
    </xf>
    <xf numFmtId="0" fontId="21" fillId="0" borderId="91" xfId="0" applyFont="1" applyBorder="1" applyAlignment="1">
      <alignment horizontal="justify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top"/>
    </xf>
    <xf numFmtId="0" fontId="22" fillId="0" borderId="100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justify" vertical="center" wrapText="1"/>
    </xf>
    <xf numFmtId="0" fontId="21" fillId="0" borderId="63" xfId="0" applyFont="1" applyBorder="1" applyAlignment="1">
      <alignment horizontal="justify" vertical="center" wrapText="1"/>
    </xf>
    <xf numFmtId="0" fontId="21" fillId="0" borderId="8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/>
    </xf>
    <xf numFmtId="0" fontId="14" fillId="0" borderId="131" xfId="0" applyFont="1" applyFill="1" applyBorder="1" applyAlignment="1">
      <alignment textRotation="255" shrinkToFit="1"/>
    </xf>
    <xf numFmtId="0" fontId="14" fillId="0" borderId="18" xfId="0" applyFont="1" applyFill="1" applyBorder="1" applyAlignment="1">
      <alignment horizontal="center" shrinkToFit="1"/>
    </xf>
    <xf numFmtId="0" fontId="14" fillId="0" borderId="36" xfId="0" applyFont="1" applyFill="1" applyBorder="1" applyAlignment="1">
      <alignment horizontal="center"/>
    </xf>
    <xf numFmtId="0" fontId="14" fillId="0" borderId="0" xfId="0" applyFont="1" applyBorder="1"/>
    <xf numFmtId="0" fontId="0" fillId="0" borderId="0" xfId="0" applyBorder="1"/>
    <xf numFmtId="0" fontId="0" fillId="0" borderId="133" xfId="0" applyBorder="1"/>
    <xf numFmtId="0" fontId="14" fillId="0" borderId="134" xfId="0" applyFont="1" applyFill="1" applyBorder="1" applyAlignment="1">
      <alignment textRotation="255" shrinkToFit="1"/>
    </xf>
    <xf numFmtId="0" fontId="14" fillId="0" borderId="136" xfId="0" applyFont="1" applyFill="1" applyBorder="1" applyAlignment="1">
      <alignment vertical="top" textRotation="255" shrinkToFit="1"/>
    </xf>
    <xf numFmtId="0" fontId="14" fillId="0" borderId="136" xfId="0" applyFont="1" applyBorder="1" applyAlignment="1">
      <alignment vertical="center" textRotation="255"/>
    </xf>
    <xf numFmtId="0" fontId="14" fillId="0" borderId="136" xfId="0" applyFont="1" applyBorder="1" applyAlignment="1">
      <alignment vertical="center" textRotation="255" shrinkToFit="1"/>
    </xf>
    <xf numFmtId="0" fontId="14" fillId="0" borderId="35" xfId="0" applyFont="1" applyFill="1" applyBorder="1" applyAlignment="1">
      <alignment horizontal="center" shrinkToFit="1"/>
    </xf>
    <xf numFmtId="38" fontId="14" fillId="0" borderId="138" xfId="1" applyFont="1" applyFill="1" applyBorder="1" applyAlignment="1">
      <alignment horizontal="center" shrinkToFit="1"/>
    </xf>
    <xf numFmtId="38" fontId="14" fillId="0" borderId="44" xfId="1" applyFont="1" applyFill="1" applyBorder="1" applyAlignment="1">
      <alignment horizontal="center" shrinkToFit="1"/>
    </xf>
    <xf numFmtId="38" fontId="14" fillId="0" borderId="25" xfId="1" applyFont="1" applyFill="1" applyBorder="1" applyAlignment="1">
      <alignment horizontal="right"/>
    </xf>
    <xf numFmtId="0" fontId="14" fillId="0" borderId="17" xfId="0" applyFont="1" applyBorder="1"/>
    <xf numFmtId="0" fontId="14" fillId="0" borderId="17" xfId="0" applyFont="1" applyBorder="1" applyAlignment="1">
      <alignment shrinkToFit="1"/>
    </xf>
    <xf numFmtId="0" fontId="14" fillId="0" borderId="27" xfId="0" applyFont="1" applyBorder="1" applyAlignment="1">
      <alignment shrinkToFit="1"/>
    </xf>
    <xf numFmtId="0" fontId="0" fillId="0" borderId="45" xfId="0" applyBorder="1" applyAlignment="1"/>
    <xf numFmtId="0" fontId="0" fillId="0" borderId="46" xfId="0" applyBorder="1" applyAlignment="1"/>
    <xf numFmtId="0" fontId="0" fillId="0" borderId="139" xfId="0" applyBorder="1" applyAlignment="1"/>
    <xf numFmtId="0" fontId="35" fillId="0" borderId="0" xfId="0" applyFont="1" applyAlignment="1">
      <alignment vertical="center"/>
    </xf>
    <xf numFmtId="0" fontId="36" fillId="0" borderId="0" xfId="0" applyFont="1"/>
    <xf numFmtId="0" fontId="14" fillId="0" borderId="0" xfId="0" applyFont="1" applyFill="1" applyBorder="1" applyAlignment="1">
      <alignment horizontal="center"/>
    </xf>
    <xf numFmtId="0" fontId="14" fillId="0" borderId="133" xfId="0" applyFont="1" applyFill="1" applyBorder="1" applyAlignment="1">
      <alignment horizontal="center"/>
    </xf>
    <xf numFmtId="0" fontId="14" fillId="0" borderId="140" xfId="0" applyFont="1" applyFill="1" applyBorder="1" applyAlignment="1">
      <alignment horizontal="center" vertical="top" textRotation="255" shrinkToFit="1"/>
    </xf>
    <xf numFmtId="0" fontId="14" fillId="0" borderId="136" xfId="0" applyFont="1" applyFill="1" applyBorder="1" applyAlignment="1">
      <alignment textRotation="255" shrinkToFit="1"/>
    </xf>
    <xf numFmtId="0" fontId="0" fillId="0" borderId="139" xfId="0" applyBorder="1" applyAlignment="1">
      <alignment horizontal="center"/>
    </xf>
    <xf numFmtId="0" fontId="0" fillId="0" borderId="46" xfId="0" applyBorder="1" applyAlignment="1">
      <alignment horizontal="center"/>
    </xf>
    <xf numFmtId="38" fontId="15" fillId="0" borderId="141" xfId="1" applyFont="1" applyBorder="1" applyAlignment="1">
      <alignment vertical="center"/>
    </xf>
    <xf numFmtId="0" fontId="14" fillId="0" borderId="0" xfId="0" applyFont="1" applyFill="1"/>
    <xf numFmtId="0" fontId="0" fillId="0" borderId="0" xfId="0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8" fillId="0" borderId="0" xfId="0" applyFont="1" applyFill="1"/>
    <xf numFmtId="0" fontId="39" fillId="0" borderId="0" xfId="0" applyFont="1" applyFill="1" applyAlignment="1">
      <alignment vertical="center"/>
    </xf>
    <xf numFmtId="0" fontId="38" fillId="0" borderId="0" xfId="0" applyFont="1" applyFill="1" applyAlignment="1">
      <alignment horizontal="center" vertical="center"/>
    </xf>
    <xf numFmtId="0" fontId="38" fillId="3" borderId="0" xfId="0" applyFont="1" applyFill="1" applyAlignment="1">
      <alignment horizontal="center" vertical="center"/>
    </xf>
    <xf numFmtId="176" fontId="38" fillId="3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176" fontId="14" fillId="3" borderId="0" xfId="0" applyNumberFormat="1" applyFont="1" applyFill="1" applyAlignment="1">
      <alignment horizontal="center" vertical="center"/>
    </xf>
    <xf numFmtId="0" fontId="21" fillId="4" borderId="69" xfId="0" applyFont="1" applyFill="1" applyBorder="1" applyAlignment="1">
      <alignment horizontal="justify" vertical="center" wrapText="1"/>
    </xf>
    <xf numFmtId="0" fontId="21" fillId="4" borderId="26" xfId="0" applyFont="1" applyFill="1" applyBorder="1" applyAlignment="1">
      <alignment horizontal="justify" vertical="center" wrapText="1"/>
    </xf>
    <xf numFmtId="0" fontId="22" fillId="4" borderId="0" xfId="0" applyFont="1" applyFill="1" applyBorder="1" applyAlignment="1">
      <alignment horizontal="justify" vertical="center" wrapText="1"/>
    </xf>
    <xf numFmtId="0" fontId="22" fillId="4" borderId="58" xfId="0" applyFont="1" applyFill="1" applyBorder="1" applyAlignment="1">
      <alignment horizontal="justify" vertical="center" wrapText="1"/>
    </xf>
    <xf numFmtId="0" fontId="23" fillId="4" borderId="0" xfId="0" applyFont="1" applyFill="1" applyBorder="1" applyAlignment="1">
      <alignment horizontal="justify" vertical="center" wrapText="1"/>
    </xf>
    <xf numFmtId="0" fontId="22" fillId="4" borderId="81" xfId="0" applyFont="1" applyFill="1" applyBorder="1" applyAlignment="1">
      <alignment horizontal="justify" vertical="center" wrapText="1"/>
    </xf>
    <xf numFmtId="0" fontId="22" fillId="4" borderId="82" xfId="0" applyFont="1" applyFill="1" applyBorder="1" applyAlignment="1">
      <alignment horizontal="justify" vertical="center" wrapText="1"/>
    </xf>
    <xf numFmtId="0" fontId="21" fillId="4" borderId="91" xfId="0" applyFont="1" applyFill="1" applyBorder="1" applyAlignment="1">
      <alignment horizontal="justify" vertical="center" wrapText="1"/>
    </xf>
    <xf numFmtId="0" fontId="21" fillId="4" borderId="84" xfId="0" applyFont="1" applyFill="1" applyBorder="1" applyAlignment="1">
      <alignment horizontal="justify" vertical="center" wrapText="1"/>
    </xf>
    <xf numFmtId="0" fontId="21" fillId="4" borderId="47" xfId="0" applyFont="1" applyFill="1" applyBorder="1" applyAlignment="1">
      <alignment horizontal="justify" vertical="center" wrapText="1"/>
    </xf>
    <xf numFmtId="0" fontId="22" fillId="4" borderId="100" xfId="0" applyFont="1" applyFill="1" applyBorder="1" applyAlignment="1">
      <alignment horizontal="center" vertical="center" wrapText="1"/>
    </xf>
    <xf numFmtId="0" fontId="21" fillId="4" borderId="25" xfId="0" applyFont="1" applyFill="1" applyBorder="1" applyAlignment="1">
      <alignment horizontal="justify" vertical="center" wrapText="1"/>
    </xf>
    <xf numFmtId="0" fontId="11" fillId="0" borderId="14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indent="2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6" fillId="0" borderId="4" xfId="0" applyFont="1" applyBorder="1" applyAlignment="1">
      <alignment horizontal="center" vertical="center" textRotation="255"/>
    </xf>
    <xf numFmtId="0" fontId="9" fillId="0" borderId="0" xfId="0" applyFont="1" applyAlignment="1">
      <alignment vertical="center"/>
    </xf>
    <xf numFmtId="0" fontId="6" fillId="0" borderId="47" xfId="0" applyFont="1" applyBorder="1" applyAlignment="1">
      <alignment horizontal="center" vertical="center"/>
    </xf>
    <xf numFmtId="0" fontId="42" fillId="0" borderId="1" xfId="0" applyFont="1" applyBorder="1" applyAlignment="1">
      <alignment horizontal="right" vertical="center" shrinkToFit="1"/>
    </xf>
    <xf numFmtId="0" fontId="42" fillId="0" borderId="2" xfId="0" applyFont="1" applyBorder="1" applyAlignment="1">
      <alignment horizontal="right" shrinkToFit="1"/>
    </xf>
    <xf numFmtId="0" fontId="42" fillId="0" borderId="3" xfId="0" applyFont="1" applyBorder="1" applyAlignment="1">
      <alignment horizontal="right" shrinkToFi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 shrinkToFit="1"/>
    </xf>
    <xf numFmtId="0" fontId="8" fillId="0" borderId="0" xfId="0" applyFont="1" applyAlignment="1">
      <alignment horizontal="left" vertical="center" shrinkToFit="1"/>
    </xf>
    <xf numFmtId="0" fontId="0" fillId="0" borderId="0" xfId="0" applyAlignment="1">
      <alignment shrinkToFit="1"/>
    </xf>
    <xf numFmtId="0" fontId="8" fillId="0" borderId="0" xfId="0" applyFont="1" applyAlignment="1">
      <alignment horizontal="left" vertical="center" indent="1" shrinkToFit="1"/>
    </xf>
    <xf numFmtId="0" fontId="6" fillId="0" borderId="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shrinkToFit="1"/>
    </xf>
    <xf numFmtId="0" fontId="14" fillId="0" borderId="17" xfId="0" applyFont="1" applyBorder="1" applyAlignment="1">
      <alignment horizontal="center" shrinkToFit="1"/>
    </xf>
    <xf numFmtId="0" fontId="14" fillId="0" borderId="17" xfId="0" applyFont="1" applyBorder="1" applyAlignment="1">
      <alignment horizontal="right" shrinkToFit="1"/>
    </xf>
    <xf numFmtId="0" fontId="14" fillId="0" borderId="27" xfId="0" applyFont="1" applyBorder="1" applyAlignment="1">
      <alignment horizontal="right" shrinkToFit="1"/>
    </xf>
    <xf numFmtId="0" fontId="14" fillId="0" borderId="18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top"/>
    </xf>
    <xf numFmtId="0" fontId="13" fillId="0" borderId="17" xfId="0" applyFont="1" applyBorder="1" applyAlignment="1">
      <alignment horizontal="left" vertical="top" shrinkToFit="1"/>
    </xf>
    <xf numFmtId="0" fontId="0" fillId="0" borderId="17" xfId="0" applyBorder="1" applyAlignment="1">
      <alignment shrinkToFit="1"/>
    </xf>
    <xf numFmtId="0" fontId="14" fillId="0" borderId="18" xfId="0" applyFont="1" applyFill="1" applyBorder="1" applyAlignment="1">
      <alignment horizontal="center"/>
    </xf>
    <xf numFmtId="0" fontId="14" fillId="0" borderId="25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 shrinkToFit="1"/>
    </xf>
    <xf numFmtId="0" fontId="14" fillId="0" borderId="23" xfId="0" applyFont="1" applyFill="1" applyBorder="1" applyAlignment="1">
      <alignment horizontal="center" vertical="center" shrinkToFit="1"/>
    </xf>
    <xf numFmtId="0" fontId="14" fillId="0" borderId="24" xfId="0" applyFont="1" applyFill="1" applyBorder="1" applyAlignment="1">
      <alignment horizontal="center" vertical="center" shrinkToFit="1"/>
    </xf>
    <xf numFmtId="0" fontId="14" fillId="0" borderId="21" xfId="0" applyFont="1" applyFill="1" applyBorder="1" applyAlignment="1">
      <alignment horizontal="center" vertical="center" shrinkToFit="1"/>
    </xf>
    <xf numFmtId="0" fontId="14" fillId="0" borderId="27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shrinkToFit="1"/>
    </xf>
    <xf numFmtId="0" fontId="14" fillId="0" borderId="25" xfId="0" applyFont="1" applyFill="1" applyBorder="1" applyAlignment="1">
      <alignment horizontal="center" vertical="center" shrinkToFit="1"/>
    </xf>
    <xf numFmtId="0" fontId="14" fillId="0" borderId="2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0" fillId="0" borderId="139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14" fillId="0" borderId="132" xfId="0" applyFont="1" applyBorder="1" applyAlignment="1">
      <alignment horizontal="center"/>
    </xf>
    <xf numFmtId="0" fontId="0" fillId="0" borderId="21" xfId="0" applyBorder="1"/>
    <xf numFmtId="0" fontId="0" fillId="0" borderId="135" xfId="0" applyBorder="1"/>
    <xf numFmtId="0" fontId="0" fillId="0" borderId="133" xfId="0" applyBorder="1"/>
    <xf numFmtId="0" fontId="0" fillId="0" borderId="138" xfId="0" applyBorder="1"/>
    <xf numFmtId="0" fontId="0" fillId="0" borderId="27" xfId="0" applyBorder="1"/>
    <xf numFmtId="0" fontId="14" fillId="0" borderId="18" xfId="0" applyFont="1" applyBorder="1" applyAlignment="1">
      <alignment horizontal="center"/>
    </xf>
    <xf numFmtId="0" fontId="0" fillId="0" borderId="35" xfId="0" applyBorder="1"/>
    <xf numFmtId="0" fontId="0" fillId="0" borderId="25" xfId="0" applyBorder="1"/>
    <xf numFmtId="0" fontId="14" fillId="0" borderId="37" xfId="0" applyFont="1" applyBorder="1" applyAlignment="1">
      <alignment horizontal="center"/>
    </xf>
    <xf numFmtId="0" fontId="0" fillId="0" borderId="37" xfId="0" applyBorder="1"/>
    <xf numFmtId="0" fontId="0" fillId="0" borderId="38" xfId="0" applyBorder="1"/>
    <xf numFmtId="0" fontId="0" fillId="0" borderId="17" xfId="0" applyBorder="1"/>
    <xf numFmtId="0" fontId="0" fillId="0" borderId="45" xfId="0" applyBorder="1"/>
    <xf numFmtId="0" fontId="0" fillId="0" borderId="22" xfId="0" applyBorder="1" applyAlignment="1">
      <alignment horizontal="center"/>
    </xf>
    <xf numFmtId="0" fontId="0" fillId="0" borderId="131" xfId="0" applyBorder="1"/>
    <xf numFmtId="0" fontId="0" fillId="0" borderId="134" xfId="0" applyBorder="1"/>
    <xf numFmtId="0" fontId="0" fillId="0" borderId="137" xfId="0" applyBorder="1"/>
    <xf numFmtId="0" fontId="0" fillId="0" borderId="34" xfId="0" applyBorder="1" applyAlignment="1"/>
    <xf numFmtId="0" fontId="0" fillId="0" borderId="41" xfId="0" applyBorder="1" applyAlignment="1"/>
    <xf numFmtId="0" fontId="0" fillId="0" borderId="44" xfId="0" applyBorder="1" applyAlignment="1"/>
    <xf numFmtId="0" fontId="0" fillId="0" borderId="36" xfId="0" applyBorder="1"/>
    <xf numFmtId="0" fontId="14" fillId="0" borderId="19" xfId="0" applyFont="1" applyBorder="1" applyAlignment="1">
      <alignment horizontal="center"/>
    </xf>
    <xf numFmtId="0" fontId="0" fillId="0" borderId="26" xfId="0" applyBorder="1"/>
    <xf numFmtId="0" fontId="14" fillId="0" borderId="132" xfId="0" applyFont="1" applyFill="1" applyBorder="1" applyAlignment="1">
      <alignment horizontal="center" vertical="center" textRotation="255" shrinkToFit="1"/>
    </xf>
    <xf numFmtId="0" fontId="0" fillId="0" borderId="20" xfId="0" applyBorder="1" applyAlignment="1">
      <alignment textRotation="255" shrinkToFit="1"/>
    </xf>
    <xf numFmtId="0" fontId="0" fillId="0" borderId="131" xfId="0" applyBorder="1" applyAlignment="1">
      <alignment textRotation="255" shrinkToFit="1"/>
    </xf>
    <xf numFmtId="0" fontId="14" fillId="0" borderId="20" xfId="0" applyFont="1" applyFill="1" applyBorder="1" applyAlignment="1">
      <alignment horizontal="center" vertical="top" textRotation="255" shrinkToFit="1"/>
    </xf>
    <xf numFmtId="0" fontId="0" fillId="0" borderId="0" xfId="0" applyAlignment="1">
      <alignment horizontal="center" vertical="top" textRotation="255" shrinkToFit="1"/>
    </xf>
    <xf numFmtId="0" fontId="14" fillId="0" borderId="131" xfId="0" applyFont="1" applyBorder="1" applyAlignment="1">
      <alignment horizontal="center"/>
    </xf>
    <xf numFmtId="0" fontId="14" fillId="0" borderId="135" xfId="0" applyFont="1" applyBorder="1" applyAlignment="1">
      <alignment horizontal="center"/>
    </xf>
    <xf numFmtId="0" fontId="14" fillId="0" borderId="134" xfId="0" applyFont="1" applyBorder="1" applyAlignment="1">
      <alignment horizontal="center"/>
    </xf>
    <xf numFmtId="0" fontId="14" fillId="0" borderId="138" xfId="0" applyFont="1" applyBorder="1" applyAlignment="1">
      <alignment horizontal="center"/>
    </xf>
    <xf numFmtId="0" fontId="14" fillId="0" borderId="137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133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38" fontId="14" fillId="0" borderId="138" xfId="1" applyFont="1" applyFill="1" applyBorder="1" applyAlignment="1">
      <alignment horizontal="center" shrinkToFit="1"/>
    </xf>
    <xf numFmtId="0" fontId="0" fillId="0" borderId="137" xfId="0" applyBorder="1" applyAlignment="1">
      <alignment shrinkToFit="1"/>
    </xf>
    <xf numFmtId="0" fontId="0" fillId="0" borderId="27" xfId="0" applyBorder="1" applyAlignment="1">
      <alignment shrinkToFit="1"/>
    </xf>
    <xf numFmtId="0" fontId="14" fillId="0" borderId="36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5" fillId="0" borderId="17" xfId="0" applyFont="1" applyBorder="1" applyAlignment="1">
      <alignment horizontal="center" vertical="top"/>
    </xf>
    <xf numFmtId="0" fontId="14" fillId="0" borderId="35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0" fontId="0" fillId="0" borderId="20" xfId="0" applyBorder="1"/>
    <xf numFmtId="0" fontId="14" fillId="0" borderId="19" xfId="0" applyFont="1" applyFill="1" applyBorder="1" applyAlignment="1">
      <alignment horizontal="center" vertical="top" textRotation="255" shrinkToFit="1"/>
    </xf>
    <xf numFmtId="0" fontId="0" fillId="0" borderId="36" xfId="0" applyBorder="1" applyAlignment="1">
      <alignment horizontal="center" vertical="top" textRotation="255" shrinkToFit="1"/>
    </xf>
    <xf numFmtId="0" fontId="14" fillId="0" borderId="131" xfId="0" applyFont="1" applyFill="1" applyBorder="1" applyAlignment="1">
      <alignment textRotation="255" shrinkToFit="1"/>
    </xf>
    <xf numFmtId="0" fontId="0" fillId="0" borderId="134" xfId="0" applyBorder="1" applyAlignment="1">
      <alignment textRotation="255" shrinkToFit="1"/>
    </xf>
    <xf numFmtId="0" fontId="14" fillId="0" borderId="132" xfId="0" applyFont="1" applyFill="1" applyBorder="1" applyAlignment="1">
      <alignment horizontal="center" vertical="top" textRotation="255" shrinkToFit="1"/>
    </xf>
    <xf numFmtId="0" fontId="0" fillId="0" borderId="135" xfId="0" applyBorder="1" applyAlignment="1">
      <alignment horizontal="center" vertical="top" textRotation="255" shrinkToFit="1"/>
    </xf>
    <xf numFmtId="0" fontId="14" fillId="0" borderId="21" xfId="0" applyFont="1" applyFill="1" applyBorder="1" applyAlignment="1">
      <alignment textRotation="255" shrinkToFit="1"/>
    </xf>
    <xf numFmtId="0" fontId="0" fillId="0" borderId="133" xfId="0" applyBorder="1" applyAlignment="1">
      <alignment textRotation="255" shrinkToFit="1"/>
    </xf>
    <xf numFmtId="38" fontId="14" fillId="0" borderId="26" xfId="1" applyFont="1" applyFill="1" applyBorder="1" applyAlignment="1">
      <alignment horizontal="center" shrinkToFit="1"/>
    </xf>
    <xf numFmtId="0" fontId="0" fillId="0" borderId="137" xfId="0" applyBorder="1" applyAlignment="1">
      <alignment horizontal="center" shrinkToFit="1"/>
    </xf>
    <xf numFmtId="0" fontId="31" fillId="0" borderId="113" xfId="0" applyFont="1" applyBorder="1" applyAlignment="1">
      <alignment horizontal="center" vertical="center" wrapText="1"/>
    </xf>
    <xf numFmtId="0" fontId="31" fillId="0" borderId="121" xfId="0" applyFont="1" applyBorder="1" applyAlignment="1">
      <alignment horizontal="center" vertical="center" wrapText="1"/>
    </xf>
    <xf numFmtId="0" fontId="30" fillId="0" borderId="111" xfId="0" applyFont="1" applyBorder="1" applyAlignment="1">
      <alignment horizontal="center" vertical="center" wrapText="1"/>
    </xf>
    <xf numFmtId="0" fontId="30" fillId="0" borderId="112" xfId="0" applyFont="1" applyBorder="1" applyAlignment="1">
      <alignment horizontal="center" vertical="center" wrapText="1"/>
    </xf>
    <xf numFmtId="0" fontId="30" fillId="0" borderId="55" xfId="0" applyFont="1" applyBorder="1" applyAlignment="1">
      <alignment horizontal="center" vertical="center" wrapText="1"/>
    </xf>
    <xf numFmtId="0" fontId="31" fillId="0" borderId="111" xfId="0" applyFont="1" applyBorder="1" applyAlignment="1">
      <alignment horizontal="center" vertical="center" wrapText="1"/>
    </xf>
    <xf numFmtId="0" fontId="31" fillId="0" borderId="112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22" fillId="0" borderId="119" xfId="0" applyFont="1" applyBorder="1" applyAlignment="1">
      <alignment horizontal="center" vertical="center" wrapText="1"/>
    </xf>
    <xf numFmtId="0" fontId="22" fillId="0" borderId="128" xfId="0" applyFont="1" applyBorder="1" applyAlignment="1">
      <alignment horizontal="center" vertical="center" wrapText="1"/>
    </xf>
    <xf numFmtId="0" fontId="22" fillId="0" borderId="120" xfId="0" applyFont="1" applyBorder="1" applyAlignment="1">
      <alignment horizontal="center" vertical="center" wrapText="1"/>
    </xf>
    <xf numFmtId="0" fontId="22" fillId="0" borderId="129" xfId="0" applyFont="1" applyBorder="1" applyAlignment="1">
      <alignment horizontal="center" vertical="center" wrapText="1"/>
    </xf>
    <xf numFmtId="0" fontId="30" fillId="0" borderId="124" xfId="0" applyFont="1" applyBorder="1" applyAlignment="1">
      <alignment horizontal="center" vertical="center" wrapText="1"/>
    </xf>
    <xf numFmtId="0" fontId="30" fillId="0" borderId="125" xfId="0" applyFont="1" applyBorder="1" applyAlignment="1">
      <alignment horizontal="center" vertical="center" wrapText="1"/>
    </xf>
    <xf numFmtId="0" fontId="30" fillId="0" borderId="126" xfId="0" applyFont="1" applyBorder="1" applyAlignment="1">
      <alignment horizontal="center" vertical="center" wrapText="1"/>
    </xf>
    <xf numFmtId="0" fontId="32" fillId="0" borderId="114" xfId="0" applyFont="1" applyBorder="1" applyAlignment="1">
      <alignment horizontal="center" vertical="center" wrapText="1"/>
    </xf>
    <xf numFmtId="0" fontId="32" fillId="0" borderId="122" xfId="0" applyFont="1" applyBorder="1" applyAlignment="1">
      <alignment horizontal="center" vertical="center" wrapText="1"/>
    </xf>
    <xf numFmtId="0" fontId="21" fillId="0" borderId="103" xfId="0" applyFont="1" applyBorder="1" applyAlignment="1">
      <alignment horizontal="center" vertical="center" textRotation="255" wrapText="1"/>
    </xf>
    <xf numFmtId="0" fontId="21" fillId="0" borderId="104" xfId="0" applyFont="1" applyBorder="1" applyAlignment="1">
      <alignment horizontal="center" vertical="center" textRotation="255" wrapText="1"/>
    </xf>
    <xf numFmtId="0" fontId="21" fillId="0" borderId="106" xfId="0" applyFont="1" applyBorder="1" applyAlignment="1">
      <alignment horizontal="center" vertical="center" textRotation="255" wrapText="1"/>
    </xf>
    <xf numFmtId="0" fontId="27" fillId="0" borderId="84" xfId="0" applyFont="1" applyBorder="1" applyAlignment="1">
      <alignment horizontal="right" vertical="center" wrapText="1"/>
    </xf>
    <xf numFmtId="0" fontId="27" fillId="0" borderId="98" xfId="0" applyFont="1" applyBorder="1" applyAlignment="1">
      <alignment horizontal="right" vertical="center" wrapText="1"/>
    </xf>
    <xf numFmtId="0" fontId="22" fillId="0" borderId="99" xfId="0" applyFont="1" applyBorder="1" applyAlignment="1">
      <alignment horizontal="center" vertical="center" wrapText="1"/>
    </xf>
    <xf numFmtId="0" fontId="22" fillId="0" borderId="100" xfId="0" applyFont="1" applyBorder="1" applyAlignment="1">
      <alignment horizontal="center" vertical="center" wrapText="1"/>
    </xf>
    <xf numFmtId="0" fontId="22" fillId="0" borderId="101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96" xfId="0" applyFont="1" applyBorder="1" applyAlignment="1">
      <alignment horizontal="center" vertical="center" wrapText="1"/>
    </xf>
    <xf numFmtId="0" fontId="21" fillId="0" borderId="105" xfId="0" applyFont="1" applyBorder="1" applyAlignment="1">
      <alignment horizontal="justify" vertical="center" wrapText="1"/>
    </xf>
    <xf numFmtId="0" fontId="21" fillId="0" borderId="107" xfId="0" applyFont="1" applyBorder="1" applyAlignment="1">
      <alignment horizontal="justify" vertical="center" wrapText="1"/>
    </xf>
    <xf numFmtId="0" fontId="21" fillId="0" borderId="47" xfId="0" applyFont="1" applyBorder="1" applyAlignment="1">
      <alignment horizontal="justify" vertical="center" wrapText="1"/>
    </xf>
    <xf numFmtId="0" fontId="21" fillId="0" borderId="96" xfId="0" applyFont="1" applyBorder="1" applyAlignment="1">
      <alignment horizontal="justify" vertical="center" wrapText="1"/>
    </xf>
    <xf numFmtId="0" fontId="21" fillId="0" borderId="91" xfId="0" applyFont="1" applyBorder="1" applyAlignment="1">
      <alignment horizontal="justify" vertical="center" wrapText="1"/>
    </xf>
    <xf numFmtId="0" fontId="21" fillId="0" borderId="92" xfId="0" applyFont="1" applyBorder="1" applyAlignment="1">
      <alignment horizontal="justify" vertical="center" wrapText="1"/>
    </xf>
    <xf numFmtId="0" fontId="22" fillId="0" borderId="115" xfId="0" applyFont="1" applyBorder="1" applyAlignment="1">
      <alignment horizontal="center" vertical="center" wrapText="1"/>
    </xf>
    <xf numFmtId="0" fontId="22" fillId="0" borderId="123" xfId="0" applyFont="1" applyBorder="1" applyAlignment="1">
      <alignment horizontal="center" vertical="center" wrapText="1"/>
    </xf>
    <xf numFmtId="0" fontId="30" fillId="0" borderId="116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30" fillId="0" borderId="117" xfId="0" applyFont="1" applyBorder="1" applyAlignment="1">
      <alignment horizontal="center" vertical="center" wrapText="1"/>
    </xf>
    <xf numFmtId="0" fontId="22" fillId="0" borderId="118" xfId="0" applyFont="1" applyBorder="1" applyAlignment="1">
      <alignment horizontal="center" vertical="center" wrapText="1"/>
    </xf>
    <xf numFmtId="0" fontId="22" fillId="0" borderId="127" xfId="0" applyFont="1" applyBorder="1" applyAlignment="1">
      <alignment horizontal="center" vertical="center" wrapText="1"/>
    </xf>
    <xf numFmtId="0" fontId="31" fillId="2" borderId="54" xfId="0" applyFont="1" applyFill="1" applyBorder="1" applyAlignment="1">
      <alignment horizontal="center" vertical="center" wrapText="1"/>
    </xf>
    <xf numFmtId="0" fontId="31" fillId="2" borderId="130" xfId="0" applyFont="1" applyFill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textRotation="255" wrapText="1"/>
    </xf>
    <xf numFmtId="0" fontId="20" fillId="0" borderId="56" xfId="0" applyFont="1" applyBorder="1" applyAlignment="1">
      <alignment horizontal="center" vertical="center" textRotation="255" wrapText="1"/>
    </xf>
    <xf numFmtId="0" fontId="20" fillId="0" borderId="75" xfId="0" applyFont="1" applyBorder="1" applyAlignment="1">
      <alignment horizontal="center" vertical="center" textRotation="255" wrapText="1"/>
    </xf>
    <xf numFmtId="0" fontId="8" fillId="0" borderId="108" xfId="0" applyFont="1" applyBorder="1" applyAlignment="1">
      <alignment horizontal="center" vertical="center" textRotation="255" wrapText="1"/>
    </xf>
    <xf numFmtId="0" fontId="8" fillId="0" borderId="104" xfId="0" applyFont="1" applyBorder="1" applyAlignment="1">
      <alignment horizontal="center" vertical="center" textRotation="255" wrapText="1"/>
    </xf>
    <xf numFmtId="0" fontId="8" fillId="0" borderId="110" xfId="0" applyFont="1" applyBorder="1" applyAlignment="1">
      <alignment horizontal="center" vertical="center" textRotation="255" wrapText="1"/>
    </xf>
    <xf numFmtId="0" fontId="27" fillId="0" borderId="25" xfId="0" applyFont="1" applyBorder="1" applyAlignment="1">
      <alignment horizontal="right" vertical="center" wrapText="1"/>
    </xf>
    <xf numFmtId="0" fontId="27" fillId="0" borderId="109" xfId="0" applyFont="1" applyBorder="1" applyAlignment="1">
      <alignment horizontal="right" vertical="center" wrapText="1"/>
    </xf>
    <xf numFmtId="0" fontId="21" fillId="0" borderId="63" xfId="0" applyFont="1" applyBorder="1" applyAlignment="1">
      <alignment horizontal="justify" vertical="center" wrapText="1"/>
    </xf>
    <xf numFmtId="0" fontId="21" fillId="0" borderId="102" xfId="0" applyFont="1" applyBorder="1" applyAlignment="1">
      <alignment horizontal="justify" vertical="center" wrapText="1"/>
    </xf>
    <xf numFmtId="0" fontId="27" fillId="0" borderId="84" xfId="0" applyFont="1" applyBorder="1" applyAlignment="1">
      <alignment horizontal="center" vertical="center" wrapText="1"/>
    </xf>
    <xf numFmtId="0" fontId="27" fillId="0" borderId="98" xfId="0" applyFont="1" applyBorder="1" applyAlignment="1">
      <alignment horizontal="center" vertical="center" wrapText="1"/>
    </xf>
    <xf numFmtId="0" fontId="8" fillId="0" borderId="83" xfId="0" applyFont="1" applyBorder="1" applyAlignment="1">
      <alignment horizontal="center" vertical="center" textRotation="255" wrapText="1"/>
    </xf>
    <xf numFmtId="0" fontId="8" fillId="0" borderId="88" xfId="0" applyFont="1" applyBorder="1" applyAlignment="1">
      <alignment horizontal="center" vertical="center" textRotation="255" wrapText="1"/>
    </xf>
    <xf numFmtId="0" fontId="8" fillId="0" borderId="90" xfId="0" applyFont="1" applyBorder="1" applyAlignment="1">
      <alignment horizontal="center" vertical="center" textRotation="255" wrapText="1"/>
    </xf>
    <xf numFmtId="0" fontId="24" fillId="0" borderId="83" xfId="0" applyFont="1" applyBorder="1" applyAlignment="1">
      <alignment horizontal="center" vertical="center" textRotation="255" wrapText="1"/>
    </xf>
    <xf numFmtId="0" fontId="24" fillId="0" borderId="88" xfId="0" applyFont="1" applyBorder="1" applyAlignment="1">
      <alignment horizontal="center" vertical="center" textRotation="255" wrapText="1"/>
    </xf>
    <xf numFmtId="0" fontId="24" fillId="0" borderId="90" xfId="0" applyFont="1" applyBorder="1" applyAlignment="1">
      <alignment horizontal="center" vertical="center" textRotation="255" wrapText="1"/>
    </xf>
    <xf numFmtId="0" fontId="21" fillId="0" borderId="84" xfId="0" applyFont="1" applyBorder="1" applyAlignment="1">
      <alignment horizontal="justify" vertical="center" wrapText="1"/>
    </xf>
    <xf numFmtId="0" fontId="8" fillId="0" borderId="85" xfId="0" applyFont="1" applyBorder="1" applyAlignment="1">
      <alignment vertical="center" wrapText="1"/>
    </xf>
    <xf numFmtId="0" fontId="8" fillId="0" borderId="86" xfId="0" applyFont="1" applyBorder="1" applyAlignment="1">
      <alignment vertical="center" wrapText="1"/>
    </xf>
    <xf numFmtId="0" fontId="8" fillId="0" borderId="87" xfId="0" applyFont="1" applyBorder="1" applyAlignment="1">
      <alignment vertical="center" wrapText="1"/>
    </xf>
    <xf numFmtId="0" fontId="21" fillId="0" borderId="26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1" fillId="0" borderId="89" xfId="0" applyFont="1" applyBorder="1" applyAlignment="1">
      <alignment vertical="center" wrapText="1"/>
    </xf>
    <xf numFmtId="0" fontId="21" fillId="0" borderId="91" xfId="0" applyFont="1" applyBorder="1" applyAlignment="1">
      <alignment vertical="center" wrapText="1"/>
    </xf>
    <xf numFmtId="0" fontId="22" fillId="0" borderId="91" xfId="0" applyFont="1" applyBorder="1" applyAlignment="1">
      <alignment horizontal="center" vertical="center" wrapText="1"/>
    </xf>
    <xf numFmtId="0" fontId="21" fillId="0" borderId="92" xfId="0" applyFont="1" applyBorder="1" applyAlignment="1">
      <alignment vertical="center" wrapText="1"/>
    </xf>
    <xf numFmtId="0" fontId="21" fillId="0" borderId="93" xfId="0" applyFont="1" applyBorder="1" applyAlignment="1">
      <alignment horizontal="center" vertical="center" textRotation="255" wrapText="1"/>
    </xf>
    <xf numFmtId="0" fontId="21" fillId="0" borderId="88" xfId="0" applyFont="1" applyBorder="1" applyAlignment="1">
      <alignment horizontal="center" vertical="center" textRotation="255" wrapText="1"/>
    </xf>
    <xf numFmtId="0" fontId="21" fillId="0" borderId="97" xfId="0" applyFont="1" applyBorder="1" applyAlignment="1">
      <alignment horizontal="center" vertical="center" textRotation="255" wrapText="1"/>
    </xf>
    <xf numFmtId="0" fontId="21" fillId="0" borderId="94" xfId="0" applyFont="1" applyBorder="1" applyAlignment="1">
      <alignment horizontal="justify" vertical="center" wrapText="1"/>
    </xf>
    <xf numFmtId="0" fontId="8" fillId="0" borderId="94" xfId="0" applyFont="1" applyBorder="1" applyAlignment="1">
      <alignment horizontal="justify" vertical="top" wrapText="1"/>
    </xf>
    <xf numFmtId="0" fontId="8" fillId="0" borderId="95" xfId="0" applyFont="1" applyBorder="1" applyAlignment="1">
      <alignment horizontal="justify" vertical="top" wrapText="1"/>
    </xf>
    <xf numFmtId="0" fontId="8" fillId="0" borderId="47" xfId="0" applyFont="1" applyBorder="1" applyAlignment="1">
      <alignment horizontal="justify" vertical="top" wrapText="1"/>
    </xf>
    <xf numFmtId="0" fontId="8" fillId="0" borderId="96" xfId="0" applyFont="1" applyBorder="1" applyAlignment="1">
      <alignment horizontal="justify" vertical="top" wrapText="1"/>
    </xf>
    <xf numFmtId="0" fontId="21" fillId="0" borderId="49" xfId="0" applyFont="1" applyBorder="1" applyAlignment="1">
      <alignment horizontal="center" vertical="center" textRotation="255" wrapText="1"/>
    </xf>
    <xf numFmtId="0" fontId="21" fillId="0" borderId="57" xfId="0" applyFont="1" applyBorder="1" applyAlignment="1">
      <alignment horizontal="center" vertical="center" textRotation="255" wrapText="1"/>
    </xf>
    <xf numFmtId="0" fontId="21" fillId="0" borderId="62" xfId="0" applyFont="1" applyBorder="1" applyAlignment="1">
      <alignment horizontal="center" vertical="center" textRotation="255" wrapText="1"/>
    </xf>
    <xf numFmtId="0" fontId="21" fillId="0" borderId="51" xfId="0" applyFont="1" applyBorder="1" applyAlignment="1">
      <alignment vertical="center" shrinkToFit="1"/>
    </xf>
    <xf numFmtId="0" fontId="21" fillId="0" borderId="52" xfId="0" applyFont="1" applyBorder="1" applyAlignment="1">
      <alignment vertical="center" shrinkToFit="1"/>
    </xf>
    <xf numFmtId="0" fontId="21" fillId="0" borderId="53" xfId="0" applyFont="1" applyBorder="1" applyAlignment="1">
      <alignment vertical="center" shrinkToFit="1"/>
    </xf>
    <xf numFmtId="0" fontId="21" fillId="0" borderId="54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justify" vertical="center" wrapText="1"/>
    </xf>
    <xf numFmtId="0" fontId="21" fillId="0" borderId="17" xfId="0" applyFont="1" applyBorder="1" applyAlignment="1">
      <alignment horizontal="justify" vertical="center" wrapText="1"/>
    </xf>
    <xf numFmtId="0" fontId="21" fillId="0" borderId="27" xfId="0" applyFont="1" applyBorder="1" applyAlignment="1">
      <alignment horizontal="justify" vertical="center" wrapText="1"/>
    </xf>
    <xf numFmtId="0" fontId="21" fillId="0" borderId="59" xfId="0" applyFont="1" applyBorder="1" applyAlignment="1">
      <alignment horizontal="justify" vertical="center" wrapText="1"/>
    </xf>
    <xf numFmtId="0" fontId="21" fillId="0" borderId="60" xfId="0" applyFont="1" applyBorder="1" applyAlignment="1">
      <alignment horizontal="justify" vertical="center" wrapText="1"/>
    </xf>
    <xf numFmtId="0" fontId="21" fillId="0" borderId="61" xfId="0" applyFont="1" applyBorder="1" applyAlignment="1">
      <alignment horizontal="justify" vertical="center" wrapText="1"/>
    </xf>
    <xf numFmtId="0" fontId="21" fillId="0" borderId="64" xfId="0" applyFont="1" applyBorder="1" applyAlignment="1">
      <alignment horizontal="left" vertical="center" wrapText="1" indent="2"/>
    </xf>
    <xf numFmtId="0" fontId="21" fillId="0" borderId="65" xfId="0" applyFont="1" applyBorder="1" applyAlignment="1">
      <alignment horizontal="left" vertical="center" wrapText="1" indent="2"/>
    </xf>
    <xf numFmtId="0" fontId="21" fillId="0" borderId="66" xfId="0" applyFont="1" applyBorder="1" applyAlignment="1">
      <alignment horizontal="left" vertical="center" wrapText="1" indent="2"/>
    </xf>
    <xf numFmtId="0" fontId="21" fillId="0" borderId="68" xfId="0" applyFont="1" applyBorder="1" applyAlignment="1">
      <alignment horizontal="center" vertical="center" textRotation="255" wrapText="1"/>
    </xf>
    <xf numFmtId="0" fontId="21" fillId="0" borderId="76" xfId="0" applyFont="1" applyBorder="1" applyAlignment="1">
      <alignment horizontal="center" vertical="center" textRotation="255" wrapText="1"/>
    </xf>
    <xf numFmtId="0" fontId="34" fillId="0" borderId="70" xfId="0" applyFont="1" applyBorder="1" applyAlignment="1">
      <alignment horizontal="justify" vertical="center" wrapText="1"/>
    </xf>
    <xf numFmtId="0" fontId="22" fillId="0" borderId="71" xfId="0" applyFont="1" applyBorder="1" applyAlignment="1">
      <alignment horizontal="justify" vertical="center" wrapText="1"/>
    </xf>
    <xf numFmtId="0" fontId="22" fillId="0" borderId="72" xfId="0" applyFont="1" applyBorder="1" applyAlignment="1">
      <alignment horizontal="justify" vertical="center" wrapText="1"/>
    </xf>
    <xf numFmtId="0" fontId="21" fillId="0" borderId="73" xfId="0" applyFont="1" applyBorder="1" applyAlignment="1">
      <alignment horizontal="center" vertical="center" wrapText="1"/>
    </xf>
    <xf numFmtId="0" fontId="21" fillId="0" borderId="74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justify" vertical="center" wrapText="1"/>
    </xf>
    <xf numFmtId="0" fontId="22" fillId="0" borderId="17" xfId="0" applyFont="1" applyBorder="1" applyAlignment="1">
      <alignment horizontal="justify" vertical="center" wrapText="1"/>
    </xf>
    <xf numFmtId="0" fontId="22" fillId="0" borderId="27" xfId="0" applyFont="1" applyBorder="1" applyAlignment="1">
      <alignment horizontal="justify" vertical="center" wrapText="1"/>
    </xf>
    <xf numFmtId="0" fontId="21" fillId="0" borderId="22" xfId="0" applyFont="1" applyBorder="1" applyAlignment="1">
      <alignment horizontal="justify" vertical="center" wrapText="1"/>
    </xf>
    <xf numFmtId="0" fontId="21" fillId="0" borderId="77" xfId="0" applyFont="1" applyBorder="1" applyAlignment="1">
      <alignment horizontal="justify" vertical="center" wrapText="1"/>
    </xf>
    <xf numFmtId="0" fontId="21" fillId="0" borderId="78" xfId="0" applyFont="1" applyBorder="1" applyAlignment="1">
      <alignment horizontal="left" vertical="center" wrapText="1" indent="2"/>
    </xf>
    <xf numFmtId="0" fontId="21" fillId="0" borderId="79" xfId="0" applyFont="1" applyBorder="1" applyAlignment="1">
      <alignment horizontal="left" vertical="center" wrapText="1" indent="2"/>
    </xf>
    <xf numFmtId="0" fontId="21" fillId="0" borderId="80" xfId="0" applyFont="1" applyBorder="1" applyAlignment="1">
      <alignment horizontal="left" vertical="center" wrapText="1" indent="2"/>
    </xf>
    <xf numFmtId="0" fontId="36" fillId="0" borderId="1" xfId="0" applyNumberFormat="1" applyFont="1" applyBorder="1" applyAlignment="1">
      <alignment horizontal="center" vertical="center"/>
    </xf>
    <xf numFmtId="0" fontId="36" fillId="0" borderId="2" xfId="0" applyNumberFormat="1" applyFont="1" applyBorder="1" applyAlignment="1">
      <alignment horizontal="center" vertical="center"/>
    </xf>
    <xf numFmtId="0" fontId="36" fillId="0" borderId="3" xfId="0" applyNumberFormat="1" applyFont="1" applyBorder="1" applyAlignment="1">
      <alignment horizontal="center" vertical="center"/>
    </xf>
    <xf numFmtId="0" fontId="40" fillId="0" borderId="0" xfId="0" applyFont="1" applyAlignment="1">
      <alignment vertical="center" wrapText="1" shrinkToFit="1"/>
    </xf>
    <xf numFmtId="0" fontId="40" fillId="0" borderId="0" xfId="0" applyFont="1" applyAlignment="1">
      <alignment horizontal="left" vertical="center" shrinkToFit="1"/>
    </xf>
    <xf numFmtId="0" fontId="41" fillId="0" borderId="0" xfId="0" applyFont="1" applyAlignment="1">
      <alignment shrinkToFit="1"/>
    </xf>
    <xf numFmtId="0" fontId="40" fillId="0" borderId="0" xfId="0" applyFont="1" applyAlignment="1">
      <alignment horizontal="left" vertical="center" indent="1" shrinkToFit="1"/>
    </xf>
    <xf numFmtId="0" fontId="0" fillId="0" borderId="46" xfId="0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135" xfId="0" applyBorder="1" applyAlignment="1"/>
    <xf numFmtId="0" fontId="0" fillId="0" borderId="138" xfId="0" applyBorder="1" applyAlignment="1"/>
    <xf numFmtId="0" fontId="14" fillId="0" borderId="32" xfId="0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38" fontId="15" fillId="0" borderId="18" xfId="1" applyFont="1" applyBorder="1" applyAlignment="1">
      <alignment horizontal="center" vertical="center"/>
    </xf>
    <xf numFmtId="38" fontId="15" fillId="0" borderId="35" xfId="1" applyFont="1" applyBorder="1" applyAlignment="1">
      <alignment horizontal="center" vertical="center"/>
    </xf>
    <xf numFmtId="38" fontId="15" fillId="0" borderId="25" xfId="1" applyFont="1" applyBorder="1" applyAlignment="1">
      <alignment horizontal="center" vertical="center"/>
    </xf>
    <xf numFmtId="0" fontId="15" fillId="0" borderId="37" xfId="0" applyFont="1" applyBorder="1" applyAlignment="1">
      <alignment horizontal="center"/>
    </xf>
    <xf numFmtId="0" fontId="37" fillId="0" borderId="32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37" fillId="0" borderId="34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7" fillId="0" borderId="44" xfId="0" applyFont="1" applyBorder="1" applyAlignment="1">
      <alignment horizontal="center" vertical="center"/>
    </xf>
    <xf numFmtId="0" fontId="14" fillId="0" borderId="34" xfId="0" applyFont="1" applyBorder="1" applyAlignment="1"/>
    <xf numFmtId="0" fontId="14" fillId="0" borderId="41" xfId="0" applyFont="1" applyBorder="1" applyAlignment="1"/>
    <xf numFmtId="0" fontId="14" fillId="0" borderId="44" xfId="0" applyFont="1" applyBorder="1" applyAlignment="1"/>
    <xf numFmtId="0" fontId="37" fillId="0" borderId="132" xfId="0" applyFont="1" applyBorder="1" applyAlignment="1">
      <alignment horizontal="center" vertical="center"/>
    </xf>
    <xf numFmtId="0" fontId="37" fillId="0" borderId="135" xfId="0" applyFont="1" applyBorder="1" applyAlignment="1">
      <alignment horizontal="center" vertical="center"/>
    </xf>
    <xf numFmtId="0" fontId="37" fillId="0" borderId="138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/>
    </xf>
    <xf numFmtId="38" fontId="14" fillId="0" borderId="137" xfId="1" applyFont="1" applyFill="1" applyBorder="1" applyAlignment="1">
      <alignment horizontal="center" shrinkToFit="1"/>
    </xf>
    <xf numFmtId="38" fontId="14" fillId="0" borderId="27" xfId="1" applyFont="1" applyFill="1" applyBorder="1" applyAlignment="1">
      <alignment horizontal="center" shrinkToFit="1"/>
    </xf>
    <xf numFmtId="0" fontId="35" fillId="0" borderId="17" xfId="0" applyFont="1" applyBorder="1" applyAlignment="1">
      <alignment horizontal="center" vertical="top"/>
    </xf>
    <xf numFmtId="0" fontId="14" fillId="0" borderId="20" xfId="0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/>
    </xf>
    <xf numFmtId="0" fontId="31" fillId="4" borderId="113" xfId="0" applyFont="1" applyFill="1" applyBorder="1" applyAlignment="1">
      <alignment horizontal="center" vertical="center" wrapText="1"/>
    </xf>
    <xf numFmtId="0" fontId="31" fillId="4" borderId="121" xfId="0" applyFont="1" applyFill="1" applyBorder="1" applyAlignment="1">
      <alignment horizontal="center" vertical="center" wrapText="1"/>
    </xf>
    <xf numFmtId="0" fontId="30" fillId="4" borderId="111" xfId="0" applyFont="1" applyFill="1" applyBorder="1" applyAlignment="1">
      <alignment horizontal="center" vertical="center" wrapText="1"/>
    </xf>
    <xf numFmtId="0" fontId="30" fillId="4" borderId="112" xfId="0" applyFont="1" applyFill="1" applyBorder="1" applyAlignment="1">
      <alignment horizontal="center" vertical="center" wrapText="1"/>
    </xf>
    <xf numFmtId="0" fontId="30" fillId="4" borderId="55" xfId="0" applyFont="1" applyFill="1" applyBorder="1" applyAlignment="1">
      <alignment horizontal="center" vertical="center" wrapText="1"/>
    </xf>
    <xf numFmtId="0" fontId="31" fillId="4" borderId="111" xfId="0" applyFont="1" applyFill="1" applyBorder="1" applyAlignment="1">
      <alignment horizontal="center" vertical="center" wrapText="1"/>
    </xf>
    <xf numFmtId="0" fontId="31" fillId="4" borderId="112" xfId="0" applyFont="1" applyFill="1" applyBorder="1" applyAlignment="1">
      <alignment horizontal="center" vertical="center" wrapText="1"/>
    </xf>
    <xf numFmtId="0" fontId="31" fillId="4" borderId="55" xfId="0" applyFont="1" applyFill="1" applyBorder="1" applyAlignment="1">
      <alignment horizontal="center" vertical="center" wrapText="1"/>
    </xf>
    <xf numFmtId="0" fontId="22" fillId="4" borderId="119" xfId="0" applyFont="1" applyFill="1" applyBorder="1" applyAlignment="1">
      <alignment horizontal="center" vertical="center" wrapText="1"/>
    </xf>
    <xf numFmtId="0" fontId="22" fillId="4" borderId="128" xfId="0" applyFont="1" applyFill="1" applyBorder="1" applyAlignment="1">
      <alignment horizontal="center" vertical="center" wrapText="1"/>
    </xf>
    <xf numFmtId="0" fontId="22" fillId="4" borderId="120" xfId="0" applyFont="1" applyFill="1" applyBorder="1" applyAlignment="1">
      <alignment horizontal="center" vertical="center" wrapText="1"/>
    </xf>
    <xf numFmtId="0" fontId="22" fillId="4" borderId="129" xfId="0" applyFont="1" applyFill="1" applyBorder="1" applyAlignment="1">
      <alignment horizontal="center" vertical="center" wrapText="1"/>
    </xf>
    <xf numFmtId="0" fontId="30" fillId="4" borderId="124" xfId="0" applyFont="1" applyFill="1" applyBorder="1" applyAlignment="1">
      <alignment horizontal="center" vertical="center" wrapText="1"/>
    </xf>
    <xf numFmtId="0" fontId="30" fillId="4" borderId="125" xfId="0" applyFont="1" applyFill="1" applyBorder="1" applyAlignment="1">
      <alignment horizontal="center" vertical="center" wrapText="1"/>
    </xf>
    <xf numFmtId="0" fontId="30" fillId="4" borderId="126" xfId="0" applyFont="1" applyFill="1" applyBorder="1" applyAlignment="1">
      <alignment horizontal="center" vertical="center" wrapText="1"/>
    </xf>
    <xf numFmtId="0" fontId="32" fillId="4" borderId="114" xfId="0" applyFont="1" applyFill="1" applyBorder="1" applyAlignment="1">
      <alignment horizontal="center" vertical="center" wrapText="1"/>
    </xf>
    <xf numFmtId="0" fontId="32" fillId="4" borderId="122" xfId="0" applyFont="1" applyFill="1" applyBorder="1" applyAlignment="1">
      <alignment horizontal="center" vertical="center" wrapText="1"/>
    </xf>
    <xf numFmtId="0" fontId="21" fillId="4" borderId="103" xfId="0" applyFont="1" applyFill="1" applyBorder="1" applyAlignment="1">
      <alignment horizontal="center" vertical="center" textRotation="255" wrapText="1"/>
    </xf>
    <xf numFmtId="0" fontId="21" fillId="4" borderId="104" xfId="0" applyFont="1" applyFill="1" applyBorder="1" applyAlignment="1">
      <alignment horizontal="center" vertical="center" textRotation="255" wrapText="1"/>
    </xf>
    <xf numFmtId="0" fontId="21" fillId="4" borderId="106" xfId="0" applyFont="1" applyFill="1" applyBorder="1" applyAlignment="1">
      <alignment horizontal="center" vertical="center" textRotation="255" wrapText="1"/>
    </xf>
    <xf numFmtId="0" fontId="27" fillId="4" borderId="84" xfId="0" applyFont="1" applyFill="1" applyBorder="1" applyAlignment="1">
      <alignment horizontal="right" vertical="center" wrapText="1"/>
    </xf>
    <xf numFmtId="0" fontId="27" fillId="4" borderId="98" xfId="0" applyFont="1" applyFill="1" applyBorder="1" applyAlignment="1">
      <alignment horizontal="right" vertical="center" wrapText="1"/>
    </xf>
    <xf numFmtId="0" fontId="22" fillId="4" borderId="99" xfId="0" applyFont="1" applyFill="1" applyBorder="1" applyAlignment="1">
      <alignment horizontal="center" vertical="center" wrapText="1"/>
    </xf>
    <xf numFmtId="0" fontId="22" fillId="4" borderId="100" xfId="0" applyFont="1" applyFill="1" applyBorder="1" applyAlignment="1">
      <alignment horizontal="center" vertical="center" wrapText="1"/>
    </xf>
    <xf numFmtId="0" fontId="22" fillId="4" borderId="101" xfId="0" applyFont="1" applyFill="1" applyBorder="1" applyAlignment="1">
      <alignment horizontal="center" vertical="center" wrapText="1"/>
    </xf>
    <xf numFmtId="0" fontId="21" fillId="4" borderId="47" xfId="0" applyFont="1" applyFill="1" applyBorder="1" applyAlignment="1">
      <alignment horizontal="center" vertical="center" wrapText="1"/>
    </xf>
    <xf numFmtId="0" fontId="21" fillId="4" borderId="96" xfId="0" applyFont="1" applyFill="1" applyBorder="1" applyAlignment="1">
      <alignment horizontal="center" vertical="center" wrapText="1"/>
    </xf>
    <xf numFmtId="0" fontId="21" fillId="4" borderId="105" xfId="0" applyFont="1" applyFill="1" applyBorder="1" applyAlignment="1">
      <alignment horizontal="justify" vertical="center" wrapText="1"/>
    </xf>
    <xf numFmtId="0" fontId="21" fillId="4" borderId="107" xfId="0" applyFont="1" applyFill="1" applyBorder="1" applyAlignment="1">
      <alignment horizontal="justify" vertical="center" wrapText="1"/>
    </xf>
    <xf numFmtId="0" fontId="21" fillId="4" borderId="47" xfId="0" applyFont="1" applyFill="1" applyBorder="1" applyAlignment="1">
      <alignment horizontal="justify" vertical="center" wrapText="1"/>
    </xf>
    <xf numFmtId="0" fontId="21" fillId="4" borderId="96" xfId="0" applyFont="1" applyFill="1" applyBorder="1" applyAlignment="1">
      <alignment horizontal="justify" vertical="center" wrapText="1"/>
    </xf>
    <xf numFmtId="0" fontId="21" fillId="4" borderId="91" xfId="0" applyFont="1" applyFill="1" applyBorder="1" applyAlignment="1">
      <alignment horizontal="justify" vertical="center" wrapText="1"/>
    </xf>
    <xf numFmtId="0" fontId="21" fillId="4" borderId="92" xfId="0" applyFont="1" applyFill="1" applyBorder="1" applyAlignment="1">
      <alignment horizontal="justify" vertical="center" wrapText="1"/>
    </xf>
    <xf numFmtId="0" fontId="22" fillId="4" borderId="115" xfId="0" applyFont="1" applyFill="1" applyBorder="1" applyAlignment="1">
      <alignment horizontal="center" vertical="center" wrapText="1"/>
    </xf>
    <xf numFmtId="0" fontId="22" fillId="4" borderId="123" xfId="0" applyFont="1" applyFill="1" applyBorder="1" applyAlignment="1">
      <alignment horizontal="center" vertical="center" wrapText="1"/>
    </xf>
    <xf numFmtId="0" fontId="30" fillId="4" borderId="116" xfId="0" applyFont="1" applyFill="1" applyBorder="1" applyAlignment="1">
      <alignment horizontal="center" vertical="center" wrapText="1"/>
    </xf>
    <xf numFmtId="0" fontId="30" fillId="4" borderId="45" xfId="0" applyFont="1" applyFill="1" applyBorder="1" applyAlignment="1">
      <alignment horizontal="center" vertical="center" wrapText="1"/>
    </xf>
    <xf numFmtId="0" fontId="30" fillId="4" borderId="117" xfId="0" applyFont="1" applyFill="1" applyBorder="1" applyAlignment="1">
      <alignment horizontal="center" vertical="center" wrapText="1"/>
    </xf>
    <xf numFmtId="0" fontId="22" fillId="4" borderId="118" xfId="0" applyFont="1" applyFill="1" applyBorder="1" applyAlignment="1">
      <alignment horizontal="center" vertical="center" wrapText="1"/>
    </xf>
    <xf numFmtId="0" fontId="22" fillId="4" borderId="12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textRotation="255" wrapText="1"/>
    </xf>
    <xf numFmtId="0" fontId="20" fillId="4" borderId="56" xfId="0" applyFont="1" applyFill="1" applyBorder="1" applyAlignment="1">
      <alignment horizontal="center" vertical="center" textRotation="255" wrapText="1"/>
    </xf>
    <xf numFmtId="0" fontId="20" fillId="4" borderId="75" xfId="0" applyFont="1" applyFill="1" applyBorder="1" applyAlignment="1">
      <alignment horizontal="center" vertical="center" textRotation="255" wrapText="1"/>
    </xf>
    <xf numFmtId="0" fontId="8" fillId="4" borderId="108" xfId="0" applyFont="1" applyFill="1" applyBorder="1" applyAlignment="1">
      <alignment horizontal="center" vertical="center" textRotation="255" wrapText="1"/>
    </xf>
    <xf numFmtId="0" fontId="8" fillId="4" borderId="104" xfId="0" applyFont="1" applyFill="1" applyBorder="1" applyAlignment="1">
      <alignment horizontal="center" vertical="center" textRotation="255" wrapText="1"/>
    </xf>
    <xf numFmtId="0" fontId="8" fillId="4" borderId="110" xfId="0" applyFont="1" applyFill="1" applyBorder="1" applyAlignment="1">
      <alignment horizontal="center" vertical="center" textRotation="255" wrapText="1"/>
    </xf>
    <xf numFmtId="0" fontId="27" fillId="4" borderId="25" xfId="0" applyFont="1" applyFill="1" applyBorder="1" applyAlignment="1">
      <alignment horizontal="right" vertical="center" wrapText="1"/>
    </xf>
    <xf numFmtId="0" fontId="27" fillId="4" borderId="109" xfId="0" applyFont="1" applyFill="1" applyBorder="1" applyAlignment="1">
      <alignment horizontal="right" vertical="center" wrapText="1"/>
    </xf>
    <xf numFmtId="0" fontId="21" fillId="4" borderId="63" xfId="0" applyFont="1" applyFill="1" applyBorder="1" applyAlignment="1">
      <alignment horizontal="justify" vertical="center" wrapText="1"/>
    </xf>
    <xf numFmtId="0" fontId="21" fillId="4" borderId="102" xfId="0" applyFont="1" applyFill="1" applyBorder="1" applyAlignment="1">
      <alignment horizontal="justify" vertical="center" wrapText="1"/>
    </xf>
    <xf numFmtId="0" fontId="43" fillId="0" borderId="63" xfId="0" applyFont="1" applyBorder="1" applyAlignment="1">
      <alignment horizontal="left" vertical="center" wrapText="1" indent="2"/>
    </xf>
    <xf numFmtId="0" fontId="43" fillId="0" borderId="102" xfId="0" applyFont="1" applyBorder="1" applyAlignment="1">
      <alignment horizontal="left" vertical="center" wrapText="1" indent="2"/>
    </xf>
    <xf numFmtId="0" fontId="27" fillId="4" borderId="84" xfId="0" applyFont="1" applyFill="1" applyBorder="1" applyAlignment="1">
      <alignment horizontal="center" vertical="center" wrapText="1"/>
    </xf>
    <xf numFmtId="0" fontId="27" fillId="4" borderId="98" xfId="0" applyFont="1" applyFill="1" applyBorder="1" applyAlignment="1">
      <alignment horizontal="center" vertical="center" wrapText="1"/>
    </xf>
    <xf numFmtId="0" fontId="43" fillId="0" borderId="26" xfId="0" applyFont="1" applyBorder="1" applyAlignment="1">
      <alignment horizontal="left" vertical="center" wrapText="1" indent="2"/>
    </xf>
    <xf numFmtId="0" fontId="43" fillId="0" borderId="17" xfId="0" applyFont="1" applyBorder="1" applyAlignment="1">
      <alignment horizontal="left" vertical="center" wrapText="1" indent="2"/>
    </xf>
    <xf numFmtId="0" fontId="43" fillId="0" borderId="89" xfId="0" applyFont="1" applyBorder="1" applyAlignment="1">
      <alignment horizontal="left" vertical="center" wrapText="1" indent="2"/>
    </xf>
    <xf numFmtId="0" fontId="43" fillId="0" borderId="91" xfId="0" applyFont="1" applyBorder="1" applyAlignment="1">
      <alignment horizontal="left" vertical="center" wrapText="1" indent="2"/>
    </xf>
    <xf numFmtId="0" fontId="21" fillId="4" borderId="93" xfId="0" applyFont="1" applyFill="1" applyBorder="1" applyAlignment="1">
      <alignment horizontal="center" vertical="center" textRotation="255" wrapText="1"/>
    </xf>
    <xf numFmtId="0" fontId="21" fillId="4" borderId="88" xfId="0" applyFont="1" applyFill="1" applyBorder="1" applyAlignment="1">
      <alignment horizontal="center" vertical="center" textRotation="255" wrapText="1"/>
    </xf>
    <xf numFmtId="0" fontId="21" fillId="4" borderId="97" xfId="0" applyFont="1" applyFill="1" applyBorder="1" applyAlignment="1">
      <alignment horizontal="center" vertical="center" textRotation="255" wrapText="1"/>
    </xf>
    <xf numFmtId="0" fontId="21" fillId="4" borderId="94" xfId="0" applyFont="1" applyFill="1" applyBorder="1" applyAlignment="1">
      <alignment horizontal="justify" vertical="center" wrapText="1"/>
    </xf>
    <xf numFmtId="0" fontId="8" fillId="4" borderId="94" xfId="0" applyFont="1" applyFill="1" applyBorder="1" applyAlignment="1">
      <alignment horizontal="justify" vertical="top" wrapText="1"/>
    </xf>
    <xf numFmtId="0" fontId="8" fillId="4" borderId="95" xfId="0" applyFont="1" applyFill="1" applyBorder="1" applyAlignment="1">
      <alignment horizontal="justify" vertical="top" wrapText="1"/>
    </xf>
    <xf numFmtId="0" fontId="8" fillId="4" borderId="47" xfId="0" applyFont="1" applyFill="1" applyBorder="1" applyAlignment="1">
      <alignment horizontal="justify" vertical="top" wrapText="1"/>
    </xf>
    <xf numFmtId="0" fontId="8" fillId="4" borderId="96" xfId="0" applyFont="1" applyFill="1" applyBorder="1" applyAlignment="1">
      <alignment horizontal="justify" vertical="top" wrapText="1"/>
    </xf>
    <xf numFmtId="0" fontId="21" fillId="4" borderId="91" xfId="0" applyFont="1" applyFill="1" applyBorder="1" applyAlignment="1">
      <alignment vertical="center" wrapText="1"/>
    </xf>
    <xf numFmtId="0" fontId="22" fillId="4" borderId="91" xfId="0" applyFont="1" applyFill="1" applyBorder="1" applyAlignment="1">
      <alignment horizontal="center" vertical="center" wrapText="1"/>
    </xf>
    <xf numFmtId="0" fontId="21" fillId="4" borderId="92" xfId="0" applyFont="1" applyFill="1" applyBorder="1" applyAlignment="1">
      <alignment vertical="center" wrapText="1"/>
    </xf>
    <xf numFmtId="0" fontId="43" fillId="0" borderId="27" xfId="0" applyFont="1" applyBorder="1" applyAlignment="1">
      <alignment horizontal="left" vertical="center" wrapText="1" indent="2"/>
    </xf>
    <xf numFmtId="0" fontId="43" fillId="0" borderId="64" xfId="0" applyFont="1" applyBorder="1" applyAlignment="1">
      <alignment horizontal="left" vertical="center" wrapText="1" indent="2"/>
    </xf>
    <xf numFmtId="0" fontId="43" fillId="0" borderId="65" xfId="0" applyFont="1" applyBorder="1" applyAlignment="1">
      <alignment horizontal="left" vertical="center" wrapText="1" indent="2"/>
    </xf>
    <xf numFmtId="0" fontId="43" fillId="0" borderId="66" xfId="0" applyFont="1" applyBorder="1" applyAlignment="1">
      <alignment horizontal="left" vertical="center" wrapText="1" indent="2"/>
    </xf>
    <xf numFmtId="0" fontId="21" fillId="4" borderId="68" xfId="0" applyFont="1" applyFill="1" applyBorder="1" applyAlignment="1">
      <alignment horizontal="center" vertical="center" textRotation="255" wrapText="1"/>
    </xf>
    <xf numFmtId="0" fontId="21" fillId="4" borderId="57" xfId="0" applyFont="1" applyFill="1" applyBorder="1" applyAlignment="1">
      <alignment horizontal="center" vertical="center" textRotation="255" wrapText="1"/>
    </xf>
    <xf numFmtId="0" fontId="21" fillId="4" borderId="76" xfId="0" applyFont="1" applyFill="1" applyBorder="1" applyAlignment="1">
      <alignment horizontal="center" vertical="center" textRotation="255" wrapText="1"/>
    </xf>
    <xf numFmtId="0" fontId="34" fillId="4" borderId="70" xfId="0" applyFont="1" applyFill="1" applyBorder="1" applyAlignment="1">
      <alignment horizontal="justify" vertical="center" wrapText="1"/>
    </xf>
    <xf numFmtId="0" fontId="22" fillId="4" borderId="71" xfId="0" applyFont="1" applyFill="1" applyBorder="1" applyAlignment="1">
      <alignment horizontal="justify" vertical="center" wrapText="1"/>
    </xf>
    <xf numFmtId="0" fontId="22" fillId="4" borderId="72" xfId="0" applyFont="1" applyFill="1" applyBorder="1" applyAlignment="1">
      <alignment horizontal="justify" vertical="center" wrapText="1"/>
    </xf>
    <xf numFmtId="0" fontId="21" fillId="4" borderId="73" xfId="0" applyFont="1" applyFill="1" applyBorder="1" applyAlignment="1">
      <alignment horizontal="center" vertical="center" wrapText="1"/>
    </xf>
    <xf numFmtId="0" fontId="21" fillId="4" borderId="74" xfId="0" applyFont="1" applyFill="1" applyBorder="1" applyAlignment="1">
      <alignment horizontal="center" vertical="center" wrapText="1"/>
    </xf>
    <xf numFmtId="0" fontId="22" fillId="4" borderId="26" xfId="0" applyFont="1" applyFill="1" applyBorder="1" applyAlignment="1">
      <alignment horizontal="justify" vertical="center" wrapText="1"/>
    </xf>
    <xf numFmtId="0" fontId="22" fillId="4" borderId="17" xfId="0" applyFont="1" applyFill="1" applyBorder="1" applyAlignment="1">
      <alignment horizontal="justify" vertical="center" wrapText="1"/>
    </xf>
    <xf numFmtId="0" fontId="22" fillId="4" borderId="27" xfId="0" applyFont="1" applyFill="1" applyBorder="1" applyAlignment="1">
      <alignment horizontal="justify" vertical="center" wrapText="1"/>
    </xf>
    <xf numFmtId="0" fontId="21" fillId="4" borderId="22" xfId="0" applyFont="1" applyFill="1" applyBorder="1" applyAlignment="1">
      <alignment horizontal="justify" vertical="center" wrapText="1"/>
    </xf>
    <xf numFmtId="0" fontId="21" fillId="4" borderId="77" xfId="0" applyFont="1" applyFill="1" applyBorder="1" applyAlignment="1">
      <alignment horizontal="justify" vertical="center" wrapText="1"/>
    </xf>
    <xf numFmtId="0" fontId="21" fillId="4" borderId="59" xfId="0" applyFont="1" applyFill="1" applyBorder="1" applyAlignment="1">
      <alignment horizontal="justify" vertical="center" wrapText="1"/>
    </xf>
    <xf numFmtId="0" fontId="21" fillId="4" borderId="60" xfId="0" applyFont="1" applyFill="1" applyBorder="1" applyAlignment="1">
      <alignment horizontal="justify" vertical="center" wrapText="1"/>
    </xf>
    <xf numFmtId="0" fontId="21" fillId="4" borderId="61" xfId="0" applyFont="1" applyFill="1" applyBorder="1" applyAlignment="1">
      <alignment horizontal="justify" vertical="center" wrapText="1"/>
    </xf>
    <xf numFmtId="0" fontId="21" fillId="4" borderId="78" xfId="0" applyFont="1" applyFill="1" applyBorder="1" applyAlignment="1">
      <alignment horizontal="left" vertical="center" wrapText="1" indent="2"/>
    </xf>
    <xf numFmtId="0" fontId="21" fillId="4" borderId="79" xfId="0" applyFont="1" applyFill="1" applyBorder="1" applyAlignment="1">
      <alignment horizontal="left" vertical="center" wrapText="1" indent="2"/>
    </xf>
    <xf numFmtId="0" fontId="21" fillId="4" borderId="80" xfId="0" applyFont="1" applyFill="1" applyBorder="1" applyAlignment="1">
      <alignment horizontal="left" vertical="center" wrapText="1" indent="2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247650</xdr:colOff>
      <xdr:row>11</xdr:row>
      <xdr:rowOff>38100</xdr:rowOff>
    </xdr:from>
    <xdr:to>
      <xdr:col>17</xdr:col>
      <xdr:colOff>85725</xdr:colOff>
      <xdr:row>15</xdr:row>
      <xdr:rowOff>104775</xdr:rowOff>
    </xdr:to>
    <xdr:sp macro="" textlink="">
      <xdr:nvSpPr>
        <xdr:cNvPr id="2" name="円/楕円 1"/>
        <xdr:cNvSpPr>
          <a:spLocks noChangeArrowheads="1"/>
        </xdr:cNvSpPr>
      </xdr:nvSpPr>
      <xdr:spPr bwMode="auto">
        <a:xfrm>
          <a:off x="6115050" y="2438400"/>
          <a:ext cx="390525" cy="581025"/>
        </a:xfrm>
        <a:prstGeom prst="ellipse">
          <a:avLst/>
        </a:prstGeom>
        <a:noFill/>
        <a:ln w="635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426720</xdr:colOff>
          <xdr:row>21</xdr:row>
          <xdr:rowOff>144780</xdr:rowOff>
        </xdr:from>
        <xdr:to>
          <xdr:col>15</xdr:col>
          <xdr:colOff>152400</xdr:colOff>
          <xdr:row>21</xdr:row>
          <xdr:rowOff>548640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写真!$B$5:$K$5" spid="_x0000_s109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59180" y="4107180"/>
              <a:ext cx="4389120" cy="40386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1</xdr:col>
      <xdr:colOff>83820</xdr:colOff>
      <xdr:row>39</xdr:row>
      <xdr:rowOff>137160</xdr:rowOff>
    </xdr:from>
    <xdr:to>
      <xdr:col>18</xdr:col>
      <xdr:colOff>502920</xdr:colOff>
      <xdr:row>45</xdr:row>
      <xdr:rowOff>53340</xdr:rowOff>
    </xdr:to>
    <xdr:sp macro="" textlink="">
      <xdr:nvSpPr>
        <xdr:cNvPr id="3" name="正方形/長方形 2"/>
        <xdr:cNvSpPr/>
      </xdr:nvSpPr>
      <xdr:spPr>
        <a:xfrm>
          <a:off x="441960" y="9174480"/>
          <a:ext cx="6111240" cy="838200"/>
        </a:xfrm>
        <a:prstGeom prst="rect">
          <a:avLst/>
        </a:prstGeom>
        <a:noFill/>
        <a:ln w="635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66676</xdr:rowOff>
    </xdr:from>
    <xdr:to>
      <xdr:col>23</xdr:col>
      <xdr:colOff>666750</xdr:colOff>
      <xdr:row>42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14300" y="10106026"/>
          <a:ext cx="7439025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※主管課は太枠の中をすべて記入、押印してください。　　　　　　　　　　（内線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2424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）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※新規の場合は処理区分の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「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Century"/>
              <a:ea typeface="ＭＳ 明朝"/>
            </a:rPr>
            <a:t>1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新規」を○で囲み、新規登録月日を記入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※変更の場合は処理区分の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「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Century"/>
              <a:ea typeface="ＭＳ 明朝"/>
            </a:rPr>
            <a:t>2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変更」を○で囲み、相手方番号を記入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してください。</a:t>
          </a:r>
        </a:p>
      </xdr:txBody>
    </xdr:sp>
    <xdr:clientData/>
  </xdr:twoCellAnchor>
  <xdr:twoCellAnchor>
    <xdr:from>
      <xdr:col>1</xdr:col>
      <xdr:colOff>9524</xdr:colOff>
      <xdr:row>36</xdr:row>
      <xdr:rowOff>228600</xdr:rowOff>
    </xdr:from>
    <xdr:to>
      <xdr:col>3</xdr:col>
      <xdr:colOff>666750</xdr:colOff>
      <xdr:row>38</xdr:row>
      <xdr:rowOff>9525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123824" y="9791700"/>
          <a:ext cx="1438276" cy="2571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　　年　　月　　日</a:t>
          </a:r>
        </a:p>
      </xdr:txBody>
    </xdr:sp>
    <xdr:clientData/>
  </xdr:twoCellAnchor>
  <xdr:twoCellAnchor>
    <xdr:from>
      <xdr:col>1</xdr:col>
      <xdr:colOff>9524</xdr:colOff>
      <xdr:row>35</xdr:row>
      <xdr:rowOff>228600</xdr:rowOff>
    </xdr:from>
    <xdr:to>
      <xdr:col>3</xdr:col>
      <xdr:colOff>666749</xdr:colOff>
      <xdr:row>36</xdr:row>
      <xdr:rowOff>228600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123824" y="9553575"/>
          <a:ext cx="1438275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新 規 登 録 月 日</a:t>
          </a:r>
        </a:p>
      </xdr:txBody>
    </xdr:sp>
    <xdr:clientData/>
  </xdr:twoCellAnchor>
  <xdr:twoCellAnchor>
    <xdr:from>
      <xdr:col>40</xdr:col>
      <xdr:colOff>85725</xdr:colOff>
      <xdr:row>11</xdr:row>
      <xdr:rowOff>342900</xdr:rowOff>
    </xdr:from>
    <xdr:to>
      <xdr:col>41</xdr:col>
      <xdr:colOff>76200</xdr:colOff>
      <xdr:row>12</xdr:row>
      <xdr:rowOff>190500</xdr:rowOff>
    </xdr:to>
    <xdr:sp macro="" textlink="">
      <xdr:nvSpPr>
        <xdr:cNvPr id="6" name="Oval 4"/>
        <xdr:cNvSpPr>
          <a:spLocks noChangeArrowheads="1"/>
        </xdr:cNvSpPr>
      </xdr:nvSpPr>
      <xdr:spPr bwMode="auto">
        <a:xfrm>
          <a:off x="17983200" y="3181350"/>
          <a:ext cx="676275" cy="2190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85725</xdr:colOff>
      <xdr:row>12</xdr:row>
      <xdr:rowOff>342900</xdr:rowOff>
    </xdr:from>
    <xdr:to>
      <xdr:col>41</xdr:col>
      <xdr:colOff>76200</xdr:colOff>
      <xdr:row>13</xdr:row>
      <xdr:rowOff>190500</xdr:rowOff>
    </xdr:to>
    <xdr:sp macro="" textlink="">
      <xdr:nvSpPr>
        <xdr:cNvPr id="7" name="Oval 4"/>
        <xdr:cNvSpPr>
          <a:spLocks noChangeArrowheads="1"/>
        </xdr:cNvSpPr>
      </xdr:nvSpPr>
      <xdr:spPr bwMode="auto">
        <a:xfrm>
          <a:off x="17983200" y="3514725"/>
          <a:ext cx="676275" cy="19050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85725</xdr:colOff>
      <xdr:row>13</xdr:row>
      <xdr:rowOff>342900</xdr:rowOff>
    </xdr:from>
    <xdr:to>
      <xdr:col>41</xdr:col>
      <xdr:colOff>76200</xdr:colOff>
      <xdr:row>14</xdr:row>
      <xdr:rowOff>190500</xdr:rowOff>
    </xdr:to>
    <xdr:sp macro="" textlink="">
      <xdr:nvSpPr>
        <xdr:cNvPr id="8" name="Oval 4"/>
        <xdr:cNvSpPr>
          <a:spLocks noChangeArrowheads="1"/>
        </xdr:cNvSpPr>
      </xdr:nvSpPr>
      <xdr:spPr bwMode="auto">
        <a:xfrm>
          <a:off x="17983200" y="3819525"/>
          <a:ext cx="676275" cy="19050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85725</xdr:colOff>
      <xdr:row>11</xdr:row>
      <xdr:rowOff>342900</xdr:rowOff>
    </xdr:from>
    <xdr:to>
      <xdr:col>41</xdr:col>
      <xdr:colOff>76200</xdr:colOff>
      <xdr:row>12</xdr:row>
      <xdr:rowOff>190500</xdr:rowOff>
    </xdr:to>
    <xdr:sp macro="" textlink="">
      <xdr:nvSpPr>
        <xdr:cNvPr id="9" name="Oval 4"/>
        <xdr:cNvSpPr>
          <a:spLocks noChangeArrowheads="1"/>
        </xdr:cNvSpPr>
      </xdr:nvSpPr>
      <xdr:spPr bwMode="auto">
        <a:xfrm>
          <a:off x="17983200" y="3181350"/>
          <a:ext cx="676275" cy="2190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85725</xdr:colOff>
      <xdr:row>12</xdr:row>
      <xdr:rowOff>342900</xdr:rowOff>
    </xdr:from>
    <xdr:to>
      <xdr:col>41</xdr:col>
      <xdr:colOff>76200</xdr:colOff>
      <xdr:row>13</xdr:row>
      <xdr:rowOff>190500</xdr:rowOff>
    </xdr:to>
    <xdr:sp macro="" textlink="">
      <xdr:nvSpPr>
        <xdr:cNvPr id="10" name="Oval 4"/>
        <xdr:cNvSpPr>
          <a:spLocks noChangeArrowheads="1"/>
        </xdr:cNvSpPr>
      </xdr:nvSpPr>
      <xdr:spPr bwMode="auto">
        <a:xfrm>
          <a:off x="17983200" y="3514725"/>
          <a:ext cx="676275" cy="19050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85725</xdr:colOff>
      <xdr:row>12</xdr:row>
      <xdr:rowOff>342900</xdr:rowOff>
    </xdr:from>
    <xdr:to>
      <xdr:col>41</xdr:col>
      <xdr:colOff>76200</xdr:colOff>
      <xdr:row>13</xdr:row>
      <xdr:rowOff>190500</xdr:rowOff>
    </xdr:to>
    <xdr:sp macro="" textlink="">
      <xdr:nvSpPr>
        <xdr:cNvPr id="11" name="Oval 4"/>
        <xdr:cNvSpPr>
          <a:spLocks noChangeArrowheads="1"/>
        </xdr:cNvSpPr>
      </xdr:nvSpPr>
      <xdr:spPr bwMode="auto">
        <a:xfrm>
          <a:off x="17983200" y="3514725"/>
          <a:ext cx="676275" cy="19050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0</xdr:row>
      <xdr:rowOff>30480</xdr:rowOff>
    </xdr:from>
    <xdr:to>
      <xdr:col>18</xdr:col>
      <xdr:colOff>510540</xdr:colOff>
      <xdr:row>4</xdr:row>
      <xdr:rowOff>121920</xdr:rowOff>
    </xdr:to>
    <xdr:grpSp>
      <xdr:nvGrpSpPr>
        <xdr:cNvPr id="4102" name="Group 6"/>
        <xdr:cNvGrpSpPr>
          <a:grpSpLocks/>
        </xdr:cNvGrpSpPr>
      </xdr:nvGrpSpPr>
      <xdr:grpSpPr bwMode="auto">
        <a:xfrm>
          <a:off x="4015740" y="30480"/>
          <a:ext cx="2545080" cy="982980"/>
          <a:chOff x="7056" y="1127"/>
          <a:chExt cx="4005" cy="1614"/>
        </a:xfrm>
      </xdr:grpSpPr>
      <xdr:sp macro="" textlink="">
        <xdr:nvSpPr>
          <xdr:cNvPr id="4103" name="AutoShape 7"/>
          <xdr:cNvSpPr>
            <a:spLocks noChangeArrowheads="1"/>
          </xdr:cNvSpPr>
        </xdr:nvSpPr>
        <xdr:spPr bwMode="auto">
          <a:xfrm>
            <a:off x="8901" y="1127"/>
            <a:ext cx="2160" cy="873"/>
          </a:xfrm>
          <a:prstGeom prst="wedgeRoundRectCallout">
            <a:avLst>
              <a:gd name="adj1" fmla="val -43750"/>
              <a:gd name="adj2" fmla="val 70000"/>
              <a:gd name="adj3" fmla="val 16667"/>
            </a:avLst>
          </a:prstGeom>
          <a:solidFill>
            <a:srgbClr val="FFFFFF"/>
          </a:solidFill>
          <a:ln w="2857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年月日は記入しないで下さい。</a:t>
            </a:r>
            <a:endParaRPr lang="ja-JP" altLang="en-US" sz="1050" b="1" i="0" u="none" strike="noStrike" baseline="0">
              <a:solidFill>
                <a:srgbClr val="000000"/>
              </a:solidFill>
              <a:latin typeface="Times New Roman"/>
              <a:ea typeface="ＭＳ ゴシック"/>
              <a:cs typeface="Times New Roman"/>
            </a:endParaRPr>
          </a:p>
          <a:p>
            <a:pPr algn="l" rtl="0">
              <a:defRPr sz="1000"/>
            </a:pPr>
            <a:endParaRPr lang="ja-JP" altLang="en-US" sz="105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104" name="Oval 8"/>
          <xdr:cNvSpPr>
            <a:spLocks noChangeArrowheads="1"/>
          </xdr:cNvSpPr>
        </xdr:nvSpPr>
        <xdr:spPr bwMode="auto">
          <a:xfrm>
            <a:off x="7056" y="2159"/>
            <a:ext cx="3600" cy="582"/>
          </a:xfrm>
          <a:prstGeom prst="ellips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53340</xdr:colOff>
      <xdr:row>8</xdr:row>
      <xdr:rowOff>68580</xdr:rowOff>
    </xdr:from>
    <xdr:to>
      <xdr:col>3</xdr:col>
      <xdr:colOff>38100</xdr:colOff>
      <xdr:row>14</xdr:row>
      <xdr:rowOff>60960</xdr:rowOff>
    </xdr:to>
    <xdr:sp macro="" textlink="">
      <xdr:nvSpPr>
        <xdr:cNvPr id="4105" name="Text Box 9"/>
        <xdr:cNvSpPr txBox="1">
          <a:spLocks noChangeArrowheads="1"/>
        </xdr:cNvSpPr>
      </xdr:nvSpPr>
      <xdr:spPr bwMode="auto">
        <a:xfrm>
          <a:off x="53340" y="1729740"/>
          <a:ext cx="1318260" cy="112014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000" tIns="0" rIns="0" bIns="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債権者登録申請書と同一名称及び代表者押印をお願いします。</a:t>
          </a:r>
          <a:endParaRPr lang="ja-JP" altLang="en-US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53340</xdr:colOff>
      <xdr:row>7</xdr:row>
      <xdr:rowOff>68580</xdr:rowOff>
    </xdr:from>
    <xdr:to>
      <xdr:col>3</xdr:col>
      <xdr:colOff>281940</xdr:colOff>
      <xdr:row>17</xdr:row>
      <xdr:rowOff>99060</xdr:rowOff>
    </xdr:to>
    <xdr:sp macro="" textlink="">
      <xdr:nvSpPr>
        <xdr:cNvPr id="4106" name="AutoShape 10"/>
        <xdr:cNvSpPr>
          <a:spLocks/>
        </xdr:cNvSpPr>
      </xdr:nvSpPr>
      <xdr:spPr bwMode="auto">
        <a:xfrm>
          <a:off x="1386840" y="1562100"/>
          <a:ext cx="228600" cy="1661160"/>
        </a:xfrm>
        <a:prstGeom prst="leftBrace">
          <a:avLst>
            <a:gd name="adj1" fmla="val 60556"/>
            <a:gd name="adj2" fmla="val 50000"/>
          </a:avLst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198120</xdr:colOff>
      <xdr:row>10</xdr:row>
      <xdr:rowOff>45720</xdr:rowOff>
    </xdr:from>
    <xdr:to>
      <xdr:col>18</xdr:col>
      <xdr:colOff>106680</xdr:colOff>
      <xdr:row>16</xdr:row>
      <xdr:rowOff>30480</xdr:rowOff>
    </xdr:to>
    <xdr:sp macro="" textlink="">
      <xdr:nvSpPr>
        <xdr:cNvPr id="4107" name="Rectangle 11"/>
        <xdr:cNvSpPr>
          <a:spLocks noChangeArrowheads="1"/>
        </xdr:cNvSpPr>
      </xdr:nvSpPr>
      <xdr:spPr bwMode="auto">
        <a:xfrm>
          <a:off x="5242560" y="2331720"/>
          <a:ext cx="914400" cy="739140"/>
        </a:xfrm>
        <a:prstGeom prst="rect">
          <a:avLst/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106680</xdr:colOff>
      <xdr:row>17</xdr:row>
      <xdr:rowOff>38100</xdr:rowOff>
    </xdr:from>
    <xdr:to>
      <xdr:col>12</xdr:col>
      <xdr:colOff>121920</xdr:colOff>
      <xdr:row>20</xdr:row>
      <xdr:rowOff>76200</xdr:rowOff>
    </xdr:to>
    <xdr:sp macro="" textlink="">
      <xdr:nvSpPr>
        <xdr:cNvPr id="4108" name="AutoShape 12"/>
        <xdr:cNvSpPr>
          <a:spLocks noChangeArrowheads="1"/>
        </xdr:cNvSpPr>
      </xdr:nvSpPr>
      <xdr:spPr bwMode="auto">
        <a:xfrm>
          <a:off x="3154680" y="2979420"/>
          <a:ext cx="1508760" cy="541020"/>
        </a:xfrm>
        <a:prstGeom prst="wedgeRoundRectCallout">
          <a:avLst>
            <a:gd name="adj1" fmla="val 89166"/>
            <a:gd name="adj2" fmla="val -133110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代表印を押す場合は</a:t>
          </a:r>
          <a:endParaRPr lang="en-US" altLang="ja-JP" sz="105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鮮明に押印願います。</a:t>
          </a:r>
          <a:endParaRPr lang="ja-JP" altLang="en-US" sz="1050" b="1" i="0" u="none" strike="noStrike" baseline="0">
            <a:solidFill>
              <a:srgbClr val="00000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defRPr sz="1000"/>
          </a:pPr>
          <a:endParaRPr lang="ja-JP" altLang="en-US" sz="105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441960</xdr:colOff>
          <xdr:row>21</xdr:row>
          <xdr:rowOff>137160</xdr:rowOff>
        </xdr:from>
        <xdr:to>
          <xdr:col>15</xdr:col>
          <xdr:colOff>167640</xdr:colOff>
          <xdr:row>21</xdr:row>
          <xdr:rowOff>541020</xdr:rowOff>
        </xdr:to>
        <xdr:pic>
          <xdr:nvPicPr>
            <xdr:cNvPr id="11" name="図 10"/>
            <xdr:cNvPicPr>
              <a:picLocks noChangeAspect="1" noChangeArrowheads="1"/>
              <a:extLst>
                <a:ext uri="{84589F7E-364E-4C9E-8A38-B11213B215E9}">
                  <a14:cameraTool cellRange="'写真 (2)'!$B$5:$K$5" spid="_x0000_s416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74420" y="4099560"/>
              <a:ext cx="4389120" cy="40386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8</xdr:col>
      <xdr:colOff>220980</xdr:colOff>
      <xdr:row>25</xdr:row>
      <xdr:rowOff>144780</xdr:rowOff>
    </xdr:from>
    <xdr:to>
      <xdr:col>13</xdr:col>
      <xdr:colOff>144780</xdr:colOff>
      <xdr:row>30</xdr:row>
      <xdr:rowOff>22860</xdr:rowOff>
    </xdr:to>
    <xdr:sp macro="" textlink="">
      <xdr:nvSpPr>
        <xdr:cNvPr id="4110" name="AutoShape 14"/>
        <xdr:cNvSpPr>
          <a:spLocks noChangeArrowheads="1"/>
        </xdr:cNvSpPr>
      </xdr:nvSpPr>
      <xdr:spPr bwMode="auto">
        <a:xfrm>
          <a:off x="3520440" y="5113020"/>
          <a:ext cx="1417320" cy="1287780"/>
        </a:xfrm>
        <a:prstGeom prst="roundRect">
          <a:avLst>
            <a:gd name="adj" fmla="val 16667"/>
          </a:avLst>
        </a:prstGeom>
        <a:solidFill>
          <a:srgbClr val="FFFFFF"/>
        </a:solidFill>
        <a:ln w="2857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游明朝"/>
              <a:ea typeface="游明朝"/>
            </a:rPr>
            <a:t>金額の訂正は出来ないので、お間違いの際は、お手数ですが、書き直しお願いします。</a:t>
          </a:r>
          <a:endParaRPr lang="ja-JP" altLang="en-US" sz="1050" b="1" i="0" u="none" strike="noStrike" baseline="0">
            <a:solidFill>
              <a:srgbClr val="000000"/>
            </a:solidFill>
            <a:latin typeface="Times New Roman"/>
            <a:ea typeface="游明朝"/>
            <a:cs typeface="Times New Roman"/>
          </a:endParaRPr>
        </a:p>
      </xdr:txBody>
    </xdr:sp>
    <xdr:clientData/>
  </xdr:twoCellAnchor>
  <xdr:twoCellAnchor>
    <xdr:from>
      <xdr:col>0</xdr:col>
      <xdr:colOff>121920</xdr:colOff>
      <xdr:row>29</xdr:row>
      <xdr:rowOff>175260</xdr:rowOff>
    </xdr:from>
    <xdr:to>
      <xdr:col>2</xdr:col>
      <xdr:colOff>403860</xdr:colOff>
      <xdr:row>32</xdr:row>
      <xdr:rowOff>243840</xdr:rowOff>
    </xdr:to>
    <xdr:sp macro="" textlink="">
      <xdr:nvSpPr>
        <xdr:cNvPr id="4111" name="AutoShape 15"/>
        <xdr:cNvSpPr>
          <a:spLocks noChangeArrowheads="1"/>
        </xdr:cNvSpPr>
      </xdr:nvSpPr>
      <xdr:spPr bwMode="auto">
        <a:xfrm>
          <a:off x="121920" y="7376160"/>
          <a:ext cx="914400" cy="1257300"/>
        </a:xfrm>
        <a:prstGeom prst="wedgeRoundRectCallout">
          <a:avLst>
            <a:gd name="adj1" fmla="val 442580"/>
            <a:gd name="adj2" fmla="val -16280"/>
            <a:gd name="adj3" fmla="val 16667"/>
          </a:avLst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「基本検査料内訳」の合計欄右下の金額を記入して下さい。</a:t>
          </a:r>
          <a:endParaRPr lang="ja-JP" altLang="en-US" sz="1050" b="1" i="0" u="none" strike="noStrike" baseline="0">
            <a:solidFill>
              <a:srgbClr val="00000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defRPr sz="1000"/>
          </a:pPr>
          <a:endParaRPr lang="ja-JP" altLang="en-US" sz="105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76200</xdr:colOff>
      <xdr:row>31</xdr:row>
      <xdr:rowOff>106680</xdr:rowOff>
    </xdr:from>
    <xdr:to>
      <xdr:col>11</xdr:col>
      <xdr:colOff>236220</xdr:colOff>
      <xdr:row>32</xdr:row>
      <xdr:rowOff>243840</xdr:rowOff>
    </xdr:to>
    <xdr:sp macro="" textlink="">
      <xdr:nvSpPr>
        <xdr:cNvPr id="4112" name="AutoShape 16"/>
        <xdr:cNvSpPr>
          <a:spLocks noChangeArrowheads="1"/>
        </xdr:cNvSpPr>
      </xdr:nvSpPr>
      <xdr:spPr bwMode="auto">
        <a:xfrm>
          <a:off x="3375660" y="6766560"/>
          <a:ext cx="1150620" cy="419100"/>
        </a:xfrm>
        <a:prstGeom prst="wedgeRoundRectCallout">
          <a:avLst>
            <a:gd name="adj1" fmla="val 100668"/>
            <a:gd name="adj2" fmla="val -19770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小数点以下切捨てです</a:t>
          </a:r>
          <a:endParaRPr lang="ja-JP" altLang="en-US" sz="1050" b="1" i="0" u="none" strike="noStrike" baseline="0">
            <a:solidFill>
              <a:srgbClr val="00000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defRPr sz="1000"/>
          </a:pPr>
          <a:endParaRPr lang="ja-JP" altLang="en-US" sz="105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7620</xdr:colOff>
      <xdr:row>34</xdr:row>
      <xdr:rowOff>121920</xdr:rowOff>
    </xdr:from>
    <xdr:to>
      <xdr:col>8</xdr:col>
      <xdr:colOff>106680</xdr:colOff>
      <xdr:row>34</xdr:row>
      <xdr:rowOff>518160</xdr:rowOff>
    </xdr:to>
    <xdr:sp macro="" textlink="">
      <xdr:nvSpPr>
        <xdr:cNvPr id="15" name="Oval 21"/>
        <xdr:cNvSpPr>
          <a:spLocks noChangeArrowheads="1"/>
        </xdr:cNvSpPr>
      </xdr:nvSpPr>
      <xdr:spPr bwMode="auto">
        <a:xfrm>
          <a:off x="3055620" y="7574280"/>
          <a:ext cx="350520" cy="396240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91440</xdr:colOff>
      <xdr:row>18</xdr:row>
      <xdr:rowOff>83820</xdr:rowOff>
    </xdr:from>
    <xdr:to>
      <xdr:col>4</xdr:col>
      <xdr:colOff>114300</xdr:colOff>
      <xdr:row>20</xdr:row>
      <xdr:rowOff>83820</xdr:rowOff>
    </xdr:to>
    <xdr:sp macro="" textlink="">
      <xdr:nvSpPr>
        <xdr:cNvPr id="4113" name="Oval 17"/>
        <xdr:cNvSpPr>
          <a:spLocks noChangeArrowheads="1"/>
        </xdr:cNvSpPr>
      </xdr:nvSpPr>
      <xdr:spPr bwMode="auto">
        <a:xfrm>
          <a:off x="449580" y="3375660"/>
          <a:ext cx="1485900" cy="335280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22860</xdr:colOff>
      <xdr:row>15</xdr:row>
      <xdr:rowOff>30480</xdr:rowOff>
    </xdr:from>
    <xdr:to>
      <xdr:col>3</xdr:col>
      <xdr:colOff>129540</xdr:colOff>
      <xdr:row>18</xdr:row>
      <xdr:rowOff>45720</xdr:rowOff>
    </xdr:to>
    <xdr:sp macro="" textlink="">
      <xdr:nvSpPr>
        <xdr:cNvPr id="4114" name="AutoShape 18"/>
        <xdr:cNvSpPr>
          <a:spLocks noChangeArrowheads="1"/>
        </xdr:cNvSpPr>
      </xdr:nvSpPr>
      <xdr:spPr bwMode="auto">
        <a:xfrm>
          <a:off x="22860" y="2903220"/>
          <a:ext cx="1440180" cy="434340"/>
        </a:xfrm>
        <a:prstGeom prst="wedgeRoundRectCallout">
          <a:avLst>
            <a:gd name="adj1" fmla="val 28931"/>
            <a:gd name="adj2" fmla="val 70394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0" rIns="36000" bIns="0" anchor="t" upright="1"/>
        <a:lstStyle/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意見書記入年月を記入して下さい。</a:t>
          </a:r>
          <a:endParaRPr lang="ja-JP" altLang="en-US" sz="1050" b="1" i="0" u="none" strike="noStrike" baseline="0">
            <a:solidFill>
              <a:srgbClr val="00000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defRPr sz="1000"/>
          </a:pPr>
          <a:endParaRPr lang="ja-JP" altLang="en-US" sz="105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266700</xdr:colOff>
      <xdr:row>21</xdr:row>
      <xdr:rowOff>266700</xdr:rowOff>
    </xdr:from>
    <xdr:to>
      <xdr:col>6</xdr:col>
      <xdr:colOff>22860</xdr:colOff>
      <xdr:row>22</xdr:row>
      <xdr:rowOff>190500</xdr:rowOff>
    </xdr:to>
    <xdr:sp macro="" textlink="">
      <xdr:nvSpPr>
        <xdr:cNvPr id="4115" name="AutoShape 19"/>
        <xdr:cNvSpPr>
          <a:spLocks noChangeArrowheads="1"/>
        </xdr:cNvSpPr>
      </xdr:nvSpPr>
      <xdr:spPr bwMode="auto">
        <a:xfrm>
          <a:off x="1600200" y="3878580"/>
          <a:ext cx="1219200" cy="518160"/>
        </a:xfrm>
        <a:prstGeom prst="wedgeRoundRectCallout">
          <a:avLst>
            <a:gd name="adj1" fmla="val 67968"/>
            <a:gd name="adj2" fmla="val -19976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760" tIns="8890" rIns="5760" bIns="8890" anchor="ctr" upright="1"/>
        <a:lstStyle/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数字は右詰めで記入して下さい。</a:t>
          </a:r>
          <a:endParaRPr lang="ja-JP" altLang="en-US" sz="1050" b="1" i="0" u="none" strike="noStrike" baseline="0">
            <a:solidFill>
              <a:srgbClr val="00000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defRPr sz="1000"/>
          </a:pPr>
          <a:endParaRPr lang="ja-JP" altLang="en-US" sz="105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38100</xdr:colOff>
      <xdr:row>34</xdr:row>
      <xdr:rowOff>693420</xdr:rowOff>
    </xdr:from>
    <xdr:to>
      <xdr:col>17</xdr:col>
      <xdr:colOff>182880</xdr:colOff>
      <xdr:row>35</xdr:row>
      <xdr:rowOff>213360</xdr:rowOff>
    </xdr:to>
    <xdr:sp macro="" textlink="">
      <xdr:nvSpPr>
        <xdr:cNvPr id="4117" name="AutoShape 21"/>
        <xdr:cNvSpPr>
          <a:spLocks noChangeArrowheads="1"/>
        </xdr:cNvSpPr>
      </xdr:nvSpPr>
      <xdr:spPr bwMode="auto">
        <a:xfrm>
          <a:off x="670560" y="9707880"/>
          <a:ext cx="5311140" cy="281940"/>
        </a:xfrm>
        <a:prstGeom prst="wedgeRoundRectCallout">
          <a:avLst>
            <a:gd name="adj1" fmla="val 9440"/>
            <a:gd name="adj2" fmla="val -51273"/>
            <a:gd name="adj3" fmla="val 16667"/>
          </a:avLst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「振込先」、「口座種目」、「口座番号」は毎回必ず記入して下さい。</a:t>
          </a:r>
          <a:endParaRPr lang="ja-JP" altLang="en-US" sz="1050" b="1" i="0" u="none" strike="noStrike" baseline="0">
            <a:solidFill>
              <a:srgbClr val="00000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defRPr sz="1000"/>
          </a:pPr>
          <a:endParaRPr lang="ja-JP" altLang="en-US" sz="105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83820</xdr:colOff>
      <xdr:row>39</xdr:row>
      <xdr:rowOff>137160</xdr:rowOff>
    </xdr:from>
    <xdr:to>
      <xdr:col>18</xdr:col>
      <xdr:colOff>502920</xdr:colOff>
      <xdr:row>45</xdr:row>
      <xdr:rowOff>53340</xdr:rowOff>
    </xdr:to>
    <xdr:sp macro="" textlink="">
      <xdr:nvSpPr>
        <xdr:cNvPr id="19" name="正方形/長方形 18"/>
        <xdr:cNvSpPr/>
      </xdr:nvSpPr>
      <xdr:spPr>
        <a:xfrm>
          <a:off x="441960" y="9090660"/>
          <a:ext cx="6111240" cy="838200"/>
        </a:xfrm>
        <a:prstGeom prst="rect">
          <a:avLst/>
        </a:prstGeom>
        <a:noFill/>
        <a:ln w="635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556260</xdr:colOff>
      <xdr:row>39</xdr:row>
      <xdr:rowOff>121920</xdr:rowOff>
    </xdr:from>
    <xdr:to>
      <xdr:col>18</xdr:col>
      <xdr:colOff>449580</xdr:colOff>
      <xdr:row>46</xdr:row>
      <xdr:rowOff>38100</xdr:rowOff>
    </xdr:to>
    <xdr:sp macro="" textlink="">
      <xdr:nvSpPr>
        <xdr:cNvPr id="20" name="AutoShape 21"/>
        <xdr:cNvSpPr>
          <a:spLocks noChangeArrowheads="1"/>
        </xdr:cNvSpPr>
      </xdr:nvSpPr>
      <xdr:spPr bwMode="auto">
        <a:xfrm>
          <a:off x="1188720" y="8846820"/>
          <a:ext cx="5311140" cy="1089660"/>
        </a:xfrm>
        <a:prstGeom prst="wedgeRoundRectCallout">
          <a:avLst>
            <a:gd name="adj1" fmla="val 9297"/>
            <a:gd name="adj2" fmla="val -47752"/>
            <a:gd name="adj3" fmla="val 16667"/>
          </a:avLst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endParaRPr lang="en-US" altLang="ja-JP" sz="11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　○○・○○　</a:t>
          </a:r>
          <a:r>
            <a:rPr lang="ja-JP" altLang="ja-JP" sz="11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○○</a:t>
          </a:r>
          <a:r>
            <a:rPr lang="ja-JP" altLang="en-US" sz="11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○○○○</a:t>
          </a: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－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○○</a:t>
          </a: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－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○○○○</a:t>
          </a:r>
          <a:endParaRPr lang="en-US" altLang="ja-JP" sz="1100" b="1" i="0" u="none" strike="noStrike" baseline="0">
            <a:solidFill>
              <a:srgbClr val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en-US" altLang="ja-JP" sz="1100" b="1" i="0" baseline="0"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 rtl="0">
            <a:defRPr sz="1000"/>
          </a:pPr>
          <a:r>
            <a:rPr lang="ja-JP" altLang="en-US" sz="11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　</a:t>
          </a:r>
          <a:r>
            <a:rPr lang="ja-JP" altLang="ja-JP" sz="11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○○・○○　○○</a:t>
          </a:r>
          <a:r>
            <a:rPr lang="ja-JP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</a:t>
          </a:r>
          <a:r>
            <a:rPr lang="ja-JP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○○○○－○○－○○○○</a:t>
          </a:r>
          <a:endParaRPr lang="en-US" altLang="ja-JP" sz="1100" b="1" i="0" baseline="0"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twoCellAnchor>
  <xdr:twoCellAnchor>
    <xdr:from>
      <xdr:col>12</xdr:col>
      <xdr:colOff>137160</xdr:colOff>
      <xdr:row>17</xdr:row>
      <xdr:rowOff>45720</xdr:rowOff>
    </xdr:from>
    <xdr:to>
      <xdr:col>18</xdr:col>
      <xdr:colOff>457200</xdr:colOff>
      <xdr:row>21</xdr:row>
      <xdr:rowOff>76200</xdr:rowOff>
    </xdr:to>
    <xdr:sp macro="" textlink="">
      <xdr:nvSpPr>
        <xdr:cNvPr id="21" name="AutoShape 12"/>
        <xdr:cNvSpPr>
          <a:spLocks noChangeArrowheads="1"/>
        </xdr:cNvSpPr>
      </xdr:nvSpPr>
      <xdr:spPr bwMode="auto">
        <a:xfrm>
          <a:off x="4678680" y="2987040"/>
          <a:ext cx="1828800" cy="701040"/>
        </a:xfrm>
        <a:prstGeom prst="wedgeRoundRectCallout">
          <a:avLst>
            <a:gd name="adj1" fmla="val 29864"/>
            <a:gd name="adj2" fmla="val 801903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押印しない場合は発行責任者及び担当者欄に記載願います。</a:t>
          </a:r>
          <a:endParaRPr lang="ja-JP" altLang="en-US" sz="1050" b="1" i="0" u="none" strike="noStrike" baseline="0">
            <a:solidFill>
              <a:srgbClr val="00000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defRPr sz="1000"/>
          </a:pPr>
          <a:endParaRPr lang="ja-JP" altLang="en-US" sz="105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53786</xdr:colOff>
      <xdr:row>13</xdr:row>
      <xdr:rowOff>44825</xdr:rowOff>
    </xdr:from>
    <xdr:to>
      <xdr:col>18</xdr:col>
      <xdr:colOff>107576</xdr:colOff>
      <xdr:row>18</xdr:row>
      <xdr:rowOff>134469</xdr:rowOff>
    </xdr:to>
    <xdr:sp macro="" textlink="">
      <xdr:nvSpPr>
        <xdr:cNvPr id="2" name="角丸四角形吹き出し 1"/>
        <xdr:cNvSpPr/>
      </xdr:nvSpPr>
      <xdr:spPr>
        <a:xfrm>
          <a:off x="1935926" y="3702425"/>
          <a:ext cx="2705550" cy="1407904"/>
        </a:xfrm>
        <a:prstGeom prst="wedgeRoundRectCallout">
          <a:avLst>
            <a:gd name="adj1" fmla="val -18208"/>
            <a:gd name="adj2" fmla="val -103196"/>
            <a:gd name="adj3" fmla="val 16667"/>
          </a:avLst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記入した方の名前を記載し、当てはまる区分に○をつけてください。また、備考欄には主治医意見書を作成した日付を記入してください。</a:t>
          </a:r>
        </a:p>
      </xdr:txBody>
    </xdr:sp>
    <xdr:clientData/>
  </xdr:twoCellAnchor>
  <xdr:twoCellAnchor>
    <xdr:from>
      <xdr:col>5</xdr:col>
      <xdr:colOff>8964</xdr:colOff>
      <xdr:row>6</xdr:row>
      <xdr:rowOff>35859</xdr:rowOff>
    </xdr:from>
    <xdr:to>
      <xdr:col>6</xdr:col>
      <xdr:colOff>20619</xdr:colOff>
      <xdr:row>7</xdr:row>
      <xdr:rowOff>16585</xdr:rowOff>
    </xdr:to>
    <xdr:sp macro="" textlink="">
      <xdr:nvSpPr>
        <xdr:cNvPr id="3" name="円/楕円 1"/>
        <xdr:cNvSpPr>
          <a:spLocks noChangeArrowheads="1"/>
        </xdr:cNvSpPr>
      </xdr:nvSpPr>
      <xdr:spPr bwMode="auto">
        <a:xfrm>
          <a:off x="968188" y="2026024"/>
          <a:ext cx="137160" cy="16002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-1</xdr:colOff>
      <xdr:row>9</xdr:row>
      <xdr:rowOff>17929</xdr:rowOff>
    </xdr:from>
    <xdr:to>
      <xdr:col>6</xdr:col>
      <xdr:colOff>11654</xdr:colOff>
      <xdr:row>9</xdr:row>
      <xdr:rowOff>177949</xdr:rowOff>
    </xdr:to>
    <xdr:sp macro="" textlink="">
      <xdr:nvSpPr>
        <xdr:cNvPr id="4" name="円/楕円 1"/>
        <xdr:cNvSpPr>
          <a:spLocks noChangeArrowheads="1"/>
        </xdr:cNvSpPr>
      </xdr:nvSpPr>
      <xdr:spPr bwMode="auto">
        <a:xfrm>
          <a:off x="959223" y="2761129"/>
          <a:ext cx="137160" cy="16002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8964</xdr:colOff>
      <xdr:row>9</xdr:row>
      <xdr:rowOff>35859</xdr:rowOff>
    </xdr:from>
    <xdr:to>
      <xdr:col>6</xdr:col>
      <xdr:colOff>20619</xdr:colOff>
      <xdr:row>10</xdr:row>
      <xdr:rowOff>16585</xdr:rowOff>
    </xdr:to>
    <xdr:sp macro="" textlink="">
      <xdr:nvSpPr>
        <xdr:cNvPr id="6" name="円/楕円 1"/>
        <xdr:cNvSpPr>
          <a:spLocks noChangeArrowheads="1"/>
        </xdr:cNvSpPr>
      </xdr:nvSpPr>
      <xdr:spPr bwMode="auto">
        <a:xfrm>
          <a:off x="968188" y="2026024"/>
          <a:ext cx="137160" cy="16002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8964</xdr:colOff>
      <xdr:row>6</xdr:row>
      <xdr:rowOff>35859</xdr:rowOff>
    </xdr:from>
    <xdr:to>
      <xdr:col>6</xdr:col>
      <xdr:colOff>20619</xdr:colOff>
      <xdr:row>7</xdr:row>
      <xdr:rowOff>16585</xdr:rowOff>
    </xdr:to>
    <xdr:sp macro="" textlink="">
      <xdr:nvSpPr>
        <xdr:cNvPr id="7" name="円/楕円 1"/>
        <xdr:cNvSpPr>
          <a:spLocks noChangeArrowheads="1"/>
        </xdr:cNvSpPr>
      </xdr:nvSpPr>
      <xdr:spPr bwMode="auto">
        <a:xfrm>
          <a:off x="968188" y="2779059"/>
          <a:ext cx="137160" cy="16002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175260</xdr:colOff>
      <xdr:row>34</xdr:row>
      <xdr:rowOff>266700</xdr:rowOff>
    </xdr:from>
    <xdr:to>
      <xdr:col>29</xdr:col>
      <xdr:colOff>47637</xdr:colOff>
      <xdr:row>36</xdr:row>
      <xdr:rowOff>430572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3185160" y="8900160"/>
          <a:ext cx="2470797" cy="682032"/>
        </a:xfrm>
        <a:prstGeom prst="rect">
          <a:avLst/>
        </a:prstGeom>
        <a:solidFill>
          <a:srgbClr val="FFFFFF"/>
        </a:solidFill>
        <a:ln w="76200" cmpd="tri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合計金額を、請求書の</a:t>
          </a:r>
        </a:p>
        <a:p>
          <a:pPr algn="ctr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基本検査料の欄に</a:t>
          </a:r>
        </a:p>
        <a:p>
          <a:pPr algn="ctr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記入してください</a:t>
          </a:r>
        </a:p>
      </xdr:txBody>
    </xdr:sp>
    <xdr:clientData/>
  </xdr:twoCellAnchor>
  <xdr:twoCellAnchor>
    <xdr:from>
      <xdr:col>29</xdr:col>
      <xdr:colOff>53340</xdr:colOff>
      <xdr:row>36</xdr:row>
      <xdr:rowOff>121920</xdr:rowOff>
    </xdr:from>
    <xdr:to>
      <xdr:col>31</xdr:col>
      <xdr:colOff>53340</xdr:colOff>
      <xdr:row>36</xdr:row>
      <xdr:rowOff>228600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5661660" y="9273540"/>
          <a:ext cx="365760" cy="10668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59055</xdr:colOff>
      <xdr:row>13</xdr:row>
      <xdr:rowOff>314325</xdr:rowOff>
    </xdr:from>
    <xdr:to>
      <xdr:col>21</xdr:col>
      <xdr:colOff>127635</xdr:colOff>
      <xdr:row>16</xdr:row>
      <xdr:rowOff>219075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2124075" y="4467225"/>
          <a:ext cx="1607820" cy="544830"/>
        </a:xfrm>
        <a:prstGeom prst="rect">
          <a:avLst/>
        </a:prstGeom>
        <a:solidFill>
          <a:srgbClr val="FFFFFF"/>
        </a:solidFill>
        <a:ln w="76200" cmpd="tri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検査を実施した項目に○を付けてください</a:t>
          </a:r>
        </a:p>
      </xdr:txBody>
    </xdr:sp>
    <xdr:clientData/>
  </xdr:twoCellAnchor>
  <xdr:twoCellAnchor>
    <xdr:from>
      <xdr:col>16</xdr:col>
      <xdr:colOff>129540</xdr:colOff>
      <xdr:row>11</xdr:row>
      <xdr:rowOff>160020</xdr:rowOff>
    </xdr:from>
    <xdr:to>
      <xdr:col>16</xdr:col>
      <xdr:colOff>129540</xdr:colOff>
      <xdr:row>13</xdr:row>
      <xdr:rowOff>259080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H="1" flipV="1">
          <a:off x="2743200" y="4015740"/>
          <a:ext cx="0" cy="39624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</xdr:colOff>
      <xdr:row>8</xdr:row>
      <xdr:rowOff>15240</xdr:rowOff>
    </xdr:from>
    <xdr:to>
      <xdr:col>3</xdr:col>
      <xdr:colOff>15240</xdr:colOff>
      <xdr:row>9</xdr:row>
      <xdr:rowOff>7620</xdr:rowOff>
    </xdr:to>
    <xdr:sp macro="" textlink="">
      <xdr:nvSpPr>
        <xdr:cNvPr id="6" name="円/楕円 1"/>
        <xdr:cNvSpPr>
          <a:spLocks noChangeArrowheads="1"/>
        </xdr:cNvSpPr>
      </xdr:nvSpPr>
      <xdr:spPr bwMode="auto">
        <a:xfrm>
          <a:off x="594360" y="3246120"/>
          <a:ext cx="137160" cy="16002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7620</xdr:rowOff>
    </xdr:from>
    <xdr:to>
      <xdr:col>3</xdr:col>
      <xdr:colOff>7620</xdr:colOff>
      <xdr:row>12</xdr:row>
      <xdr:rowOff>0</xdr:rowOff>
    </xdr:to>
    <xdr:sp macro="" textlink="">
      <xdr:nvSpPr>
        <xdr:cNvPr id="7" name="円/楕円 6"/>
        <xdr:cNvSpPr>
          <a:spLocks noChangeArrowheads="1"/>
        </xdr:cNvSpPr>
      </xdr:nvSpPr>
      <xdr:spPr bwMode="auto">
        <a:xfrm>
          <a:off x="586740" y="3863340"/>
          <a:ext cx="137160" cy="16002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66676</xdr:rowOff>
    </xdr:from>
    <xdr:to>
      <xdr:col>23</xdr:col>
      <xdr:colOff>666750</xdr:colOff>
      <xdr:row>42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9060" y="10018396"/>
          <a:ext cx="6724650" cy="603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※主管課は太枠の中をすべて記入、押印してください。　　　　　　　　　　（内線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2424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）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※新規の場合は処理区分の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「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Century"/>
              <a:ea typeface="ＭＳ 明朝"/>
            </a:rPr>
            <a:t>1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新規」を○で囲み、新規登録月日を記入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※変更の場合は処理区分の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「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Century"/>
              <a:ea typeface="ＭＳ 明朝"/>
            </a:rPr>
            <a:t>2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変更」を○で囲み、相手方番号を記入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してください。</a:t>
          </a:r>
        </a:p>
      </xdr:txBody>
    </xdr:sp>
    <xdr:clientData/>
  </xdr:twoCellAnchor>
  <xdr:twoCellAnchor>
    <xdr:from>
      <xdr:col>1</xdr:col>
      <xdr:colOff>9524</xdr:colOff>
      <xdr:row>36</xdr:row>
      <xdr:rowOff>228600</xdr:rowOff>
    </xdr:from>
    <xdr:to>
      <xdr:col>3</xdr:col>
      <xdr:colOff>666750</xdr:colOff>
      <xdr:row>38</xdr:row>
      <xdr:rowOff>9525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108584" y="9707880"/>
          <a:ext cx="1358266" cy="253365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　　年　　月　　日</a:t>
          </a:r>
        </a:p>
      </xdr:txBody>
    </xdr:sp>
    <xdr:clientData/>
  </xdr:twoCellAnchor>
  <xdr:twoCellAnchor>
    <xdr:from>
      <xdr:col>1</xdr:col>
      <xdr:colOff>9524</xdr:colOff>
      <xdr:row>35</xdr:row>
      <xdr:rowOff>228600</xdr:rowOff>
    </xdr:from>
    <xdr:to>
      <xdr:col>3</xdr:col>
      <xdr:colOff>666749</xdr:colOff>
      <xdr:row>36</xdr:row>
      <xdr:rowOff>228600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108584" y="9471660"/>
          <a:ext cx="1358265" cy="236220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新 規 登 録 月 日</a:t>
          </a:r>
        </a:p>
      </xdr:txBody>
    </xdr:sp>
    <xdr:clientData/>
  </xdr:twoCellAnchor>
  <xdr:twoCellAnchor>
    <xdr:from>
      <xdr:col>40</xdr:col>
      <xdr:colOff>85725</xdr:colOff>
      <xdr:row>11</xdr:row>
      <xdr:rowOff>342900</xdr:rowOff>
    </xdr:from>
    <xdr:to>
      <xdr:col>41</xdr:col>
      <xdr:colOff>76200</xdr:colOff>
      <xdr:row>12</xdr:row>
      <xdr:rowOff>190500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16102965" y="3139440"/>
          <a:ext cx="600075" cy="21336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85725</xdr:colOff>
      <xdr:row>12</xdr:row>
      <xdr:rowOff>342900</xdr:rowOff>
    </xdr:from>
    <xdr:to>
      <xdr:col>41</xdr:col>
      <xdr:colOff>76200</xdr:colOff>
      <xdr:row>13</xdr:row>
      <xdr:rowOff>190500</xdr:rowOff>
    </xdr:to>
    <xdr:sp macro="" textlink="">
      <xdr:nvSpPr>
        <xdr:cNvPr id="6" name="Oval 4"/>
        <xdr:cNvSpPr>
          <a:spLocks noChangeArrowheads="1"/>
        </xdr:cNvSpPr>
      </xdr:nvSpPr>
      <xdr:spPr bwMode="auto">
        <a:xfrm>
          <a:off x="16102965" y="3467100"/>
          <a:ext cx="600075" cy="19050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85725</xdr:colOff>
      <xdr:row>13</xdr:row>
      <xdr:rowOff>342900</xdr:rowOff>
    </xdr:from>
    <xdr:to>
      <xdr:col>41</xdr:col>
      <xdr:colOff>76200</xdr:colOff>
      <xdr:row>14</xdr:row>
      <xdr:rowOff>190500</xdr:rowOff>
    </xdr:to>
    <xdr:sp macro="" textlink="">
      <xdr:nvSpPr>
        <xdr:cNvPr id="7" name="Oval 4"/>
        <xdr:cNvSpPr>
          <a:spLocks noChangeArrowheads="1"/>
        </xdr:cNvSpPr>
      </xdr:nvSpPr>
      <xdr:spPr bwMode="auto">
        <a:xfrm>
          <a:off x="16102965" y="3771900"/>
          <a:ext cx="600075" cy="19050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85725</xdr:colOff>
      <xdr:row>11</xdr:row>
      <xdr:rowOff>342900</xdr:rowOff>
    </xdr:from>
    <xdr:to>
      <xdr:col>41</xdr:col>
      <xdr:colOff>76200</xdr:colOff>
      <xdr:row>12</xdr:row>
      <xdr:rowOff>190500</xdr:rowOff>
    </xdr:to>
    <xdr:sp macro="" textlink="">
      <xdr:nvSpPr>
        <xdr:cNvPr id="8" name="Oval 4"/>
        <xdr:cNvSpPr>
          <a:spLocks noChangeArrowheads="1"/>
        </xdr:cNvSpPr>
      </xdr:nvSpPr>
      <xdr:spPr bwMode="auto">
        <a:xfrm>
          <a:off x="16102965" y="3139440"/>
          <a:ext cx="600075" cy="21336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85725</xdr:colOff>
      <xdr:row>12</xdr:row>
      <xdr:rowOff>342900</xdr:rowOff>
    </xdr:from>
    <xdr:to>
      <xdr:col>41</xdr:col>
      <xdr:colOff>76200</xdr:colOff>
      <xdr:row>13</xdr:row>
      <xdr:rowOff>190500</xdr:rowOff>
    </xdr:to>
    <xdr:sp macro="" textlink="">
      <xdr:nvSpPr>
        <xdr:cNvPr id="9" name="Oval 4"/>
        <xdr:cNvSpPr>
          <a:spLocks noChangeArrowheads="1"/>
        </xdr:cNvSpPr>
      </xdr:nvSpPr>
      <xdr:spPr bwMode="auto">
        <a:xfrm>
          <a:off x="16102965" y="3467100"/>
          <a:ext cx="600075" cy="19050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85725</xdr:colOff>
      <xdr:row>12</xdr:row>
      <xdr:rowOff>342900</xdr:rowOff>
    </xdr:from>
    <xdr:to>
      <xdr:col>41</xdr:col>
      <xdr:colOff>76200</xdr:colOff>
      <xdr:row>13</xdr:row>
      <xdr:rowOff>190500</xdr:rowOff>
    </xdr:to>
    <xdr:sp macro="" textlink="">
      <xdr:nvSpPr>
        <xdr:cNvPr id="10" name="Oval 4"/>
        <xdr:cNvSpPr>
          <a:spLocks noChangeArrowheads="1"/>
        </xdr:cNvSpPr>
      </xdr:nvSpPr>
      <xdr:spPr bwMode="auto">
        <a:xfrm>
          <a:off x="16102965" y="3467100"/>
          <a:ext cx="600075" cy="19050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274320</xdr:colOff>
      <xdr:row>5</xdr:row>
      <xdr:rowOff>121920</xdr:rowOff>
    </xdr:from>
    <xdr:to>
      <xdr:col>23</xdr:col>
      <xdr:colOff>327660</xdr:colOff>
      <xdr:row>7</xdr:row>
      <xdr:rowOff>213360</xdr:rowOff>
    </xdr:to>
    <xdr:sp macro="" textlink="">
      <xdr:nvSpPr>
        <xdr:cNvPr id="7169" name="Oval 1"/>
        <xdr:cNvSpPr>
          <a:spLocks noChangeArrowheads="1"/>
        </xdr:cNvSpPr>
      </xdr:nvSpPr>
      <xdr:spPr bwMode="auto">
        <a:xfrm>
          <a:off x="5859780" y="1112520"/>
          <a:ext cx="685800" cy="693420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22</xdr:col>
      <xdr:colOff>243840</xdr:colOff>
      <xdr:row>5</xdr:row>
      <xdr:rowOff>335280</xdr:rowOff>
    </xdr:from>
    <xdr:ext cx="751231" cy="275717"/>
    <xdr:sp macro="" textlink="">
      <xdr:nvSpPr>
        <xdr:cNvPr id="11" name="テキスト ボックス 10"/>
        <xdr:cNvSpPr txBox="1"/>
      </xdr:nvSpPr>
      <xdr:spPr>
        <a:xfrm>
          <a:off x="5829300" y="1325880"/>
          <a:ext cx="751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代表</a:t>
          </a:r>
          <a:r>
            <a:rPr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者印</a:t>
          </a:r>
          <a:endParaRPr kumimoji="1" lang="ja-JP" altLang="en-US" sz="1100"/>
        </a:p>
      </xdr:txBody>
    </xdr:sp>
    <xdr:clientData/>
  </xdr:oneCellAnchor>
  <xdr:twoCellAnchor>
    <xdr:from>
      <xdr:col>19</xdr:col>
      <xdr:colOff>53340</xdr:colOff>
      <xdr:row>12</xdr:row>
      <xdr:rowOff>30480</xdr:rowOff>
    </xdr:from>
    <xdr:to>
      <xdr:col>20</xdr:col>
      <xdr:colOff>220980</xdr:colOff>
      <xdr:row>12</xdr:row>
      <xdr:rowOff>259080</xdr:rowOff>
    </xdr:to>
    <xdr:sp macro="" textlink="">
      <xdr:nvSpPr>
        <xdr:cNvPr id="7170" name="Oval 2"/>
        <xdr:cNvSpPr>
          <a:spLocks noChangeArrowheads="1"/>
        </xdr:cNvSpPr>
      </xdr:nvSpPr>
      <xdr:spPr bwMode="auto">
        <a:xfrm>
          <a:off x="3931920" y="3192780"/>
          <a:ext cx="28194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17</xdr:row>
      <xdr:rowOff>297180</xdr:rowOff>
    </xdr:from>
    <xdr:to>
      <xdr:col>12</xdr:col>
      <xdr:colOff>83820</xdr:colOff>
      <xdr:row>18</xdr:row>
      <xdr:rowOff>228600</xdr:rowOff>
    </xdr:to>
    <xdr:sp macro="" textlink="">
      <xdr:nvSpPr>
        <xdr:cNvPr id="7171" name="Oval 3"/>
        <xdr:cNvSpPr>
          <a:spLocks noChangeArrowheads="1"/>
        </xdr:cNvSpPr>
      </xdr:nvSpPr>
      <xdr:spPr bwMode="auto">
        <a:xfrm>
          <a:off x="2468880" y="4983480"/>
          <a:ext cx="411480" cy="23622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220980</xdr:colOff>
      <xdr:row>18</xdr:row>
      <xdr:rowOff>0</xdr:rowOff>
    </xdr:from>
    <xdr:to>
      <xdr:col>23</xdr:col>
      <xdr:colOff>0</xdr:colOff>
      <xdr:row>18</xdr:row>
      <xdr:rowOff>236220</xdr:rowOff>
    </xdr:to>
    <xdr:sp macro="" textlink="">
      <xdr:nvSpPr>
        <xdr:cNvPr id="15" name="Oval 3"/>
        <xdr:cNvSpPr>
          <a:spLocks noChangeArrowheads="1"/>
        </xdr:cNvSpPr>
      </xdr:nvSpPr>
      <xdr:spPr bwMode="auto">
        <a:xfrm>
          <a:off x="5806440" y="4991100"/>
          <a:ext cx="411480" cy="23622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586740</xdr:colOff>
      <xdr:row>19</xdr:row>
      <xdr:rowOff>0</xdr:rowOff>
    </xdr:from>
    <xdr:to>
      <xdr:col>21</xdr:col>
      <xdr:colOff>1089660</xdr:colOff>
      <xdr:row>20</xdr:row>
      <xdr:rowOff>30480</xdr:rowOff>
    </xdr:to>
    <xdr:sp macro="" textlink="">
      <xdr:nvSpPr>
        <xdr:cNvPr id="16" name="Oval 3"/>
        <xdr:cNvSpPr>
          <a:spLocks noChangeArrowheads="1"/>
        </xdr:cNvSpPr>
      </xdr:nvSpPr>
      <xdr:spPr bwMode="auto">
        <a:xfrm>
          <a:off x="4876800" y="5234940"/>
          <a:ext cx="502920" cy="27432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982980</xdr:colOff>
      <xdr:row>0</xdr:row>
      <xdr:rowOff>114300</xdr:rowOff>
    </xdr:from>
    <xdr:to>
      <xdr:col>23</xdr:col>
      <xdr:colOff>182880</xdr:colOff>
      <xdr:row>3</xdr:row>
      <xdr:rowOff>15240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5273040" y="114300"/>
          <a:ext cx="1127760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 入 例</a:t>
          </a:r>
          <a:endParaRPr lang="ja-JP" altLang="en-US" sz="1400" b="1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63"/>
  <sheetViews>
    <sheetView topLeftCell="A16" zoomScaleNormal="100" workbookViewId="0">
      <selection activeCell="B31" sqref="B31:I31"/>
    </sheetView>
  </sheetViews>
  <sheetFormatPr defaultColWidth="9" defaultRowHeight="13.2" x14ac:dyDescent="0.2"/>
  <cols>
    <col min="1" max="1" width="5.21875" style="2" customWidth="1"/>
    <col min="2" max="2" width="4" style="2" customWidth="1"/>
    <col min="3" max="3" width="10.21875" style="2" customWidth="1"/>
    <col min="4" max="6" width="7.109375" style="2" customWidth="1"/>
    <col min="7" max="8" width="3.6640625" style="2" customWidth="1"/>
    <col min="9" max="9" width="7.109375" style="2" customWidth="1"/>
    <col min="10" max="18" width="3.6640625" style="2" customWidth="1"/>
    <col min="19" max="19" width="8.44140625" style="2" customWidth="1"/>
    <col min="20" max="20" width="9" style="2"/>
    <col min="21" max="21" width="7.88671875" style="2" customWidth="1"/>
    <col min="22" max="30" width="6.21875" style="2" customWidth="1"/>
    <col min="31" max="16384" width="9" style="2"/>
  </cols>
  <sheetData>
    <row r="1" spans="1:2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1" x14ac:dyDescent="0.2">
      <c r="A2" s="1"/>
      <c r="B2" s="1"/>
      <c r="C2" s="1"/>
      <c r="D2" s="1"/>
      <c r="F2" s="1"/>
      <c r="H2" s="3" t="s">
        <v>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9.2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">
      <c r="A4" s="1"/>
      <c r="B4" s="1"/>
      <c r="C4" s="1"/>
      <c r="D4" s="1"/>
      <c r="E4" s="1"/>
      <c r="F4" s="1"/>
      <c r="G4" s="1"/>
      <c r="H4" s="1"/>
      <c r="J4" s="1"/>
      <c r="K4" s="1"/>
      <c r="L4" s="1"/>
      <c r="M4" s="1"/>
      <c r="N4" s="1"/>
      <c r="O4" s="4" t="s">
        <v>1</v>
      </c>
      <c r="P4" s="1"/>
      <c r="Q4" s="1"/>
      <c r="R4" s="1"/>
      <c r="S4" s="1"/>
      <c r="T4" s="1"/>
      <c r="U4" s="1"/>
      <c r="V4" s="1"/>
      <c r="W4" s="1"/>
    </row>
    <row r="5" spans="1:23" ht="16.2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">
      <c r="A6" s="1"/>
      <c r="B6" s="5" t="s">
        <v>2</v>
      </c>
      <c r="C6" s="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">
      <c r="A8" s="1"/>
      <c r="B8" s="1"/>
      <c r="C8" s="1"/>
      <c r="D8" s="1"/>
      <c r="E8" s="1"/>
      <c r="F8" s="6" t="s">
        <v>3</v>
      </c>
      <c r="H8" s="7"/>
      <c r="I8" s="7"/>
      <c r="J8" s="8"/>
      <c r="K8" s="8"/>
      <c r="L8" s="8"/>
      <c r="M8" s="8"/>
      <c r="N8" s="8"/>
      <c r="O8" s="8"/>
      <c r="P8" s="8"/>
      <c r="Q8" s="8"/>
      <c r="R8" s="8"/>
      <c r="S8" s="8"/>
      <c r="T8" s="1"/>
      <c r="U8" s="1"/>
      <c r="V8" s="1"/>
      <c r="W8" s="1"/>
    </row>
    <row r="9" spans="1:23" ht="6.75" customHeight="1" x14ac:dyDescent="0.2">
      <c r="A9" s="1"/>
      <c r="B9" s="1"/>
      <c r="C9" s="1"/>
      <c r="D9" s="1"/>
      <c r="E9" s="1"/>
      <c r="F9" s="6"/>
      <c r="H9" s="7"/>
      <c r="I9" s="7"/>
      <c r="J9" s="8"/>
      <c r="K9" s="8"/>
      <c r="L9" s="8"/>
      <c r="M9" s="8"/>
      <c r="N9" s="8"/>
      <c r="O9" s="8"/>
      <c r="P9" s="8"/>
      <c r="Q9" s="8"/>
      <c r="R9" s="8"/>
      <c r="S9" s="8"/>
      <c r="T9" s="1"/>
      <c r="U9" s="1"/>
      <c r="V9" s="1"/>
      <c r="W9" s="1"/>
    </row>
    <row r="10" spans="1:23" ht="28.8" customHeight="1" x14ac:dyDescent="0.2">
      <c r="A10" s="1"/>
      <c r="B10" s="1"/>
      <c r="C10" s="1"/>
      <c r="D10" s="1"/>
      <c r="E10" s="1"/>
      <c r="F10" s="6" t="s">
        <v>4</v>
      </c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9"/>
      <c r="T10" s="1"/>
      <c r="U10" s="1"/>
      <c r="V10" s="1"/>
      <c r="W10" s="1"/>
    </row>
    <row r="11" spans="1:23" ht="5.4" customHeight="1" x14ac:dyDescent="0.2">
      <c r="A11" s="1"/>
      <c r="B11" s="1"/>
      <c r="C11" s="1"/>
      <c r="D11" s="1"/>
      <c r="E11" s="1"/>
      <c r="F11" s="8"/>
      <c r="S11" s="8"/>
      <c r="T11" s="1"/>
      <c r="U11" s="1"/>
      <c r="V11" s="1"/>
      <c r="W11" s="1"/>
    </row>
    <row r="12" spans="1:23" x14ac:dyDescent="0.2">
      <c r="A12" s="1"/>
      <c r="B12" s="1"/>
      <c r="C12" s="1"/>
      <c r="D12" s="1"/>
      <c r="E12" s="1"/>
      <c r="F12" s="6" t="s">
        <v>5</v>
      </c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3"/>
      <c r="S12" s="9"/>
      <c r="T12" s="1"/>
    </row>
    <row r="13" spans="1:23" ht="5.4" customHeight="1" x14ac:dyDescent="0.2">
      <c r="A13" s="1"/>
      <c r="B13" s="1"/>
      <c r="C13" s="1"/>
      <c r="D13" s="1"/>
      <c r="E13" s="1"/>
      <c r="F13" s="8"/>
      <c r="H13" s="10"/>
      <c r="I13" s="11"/>
      <c r="J13" s="12"/>
      <c r="K13" s="12"/>
      <c r="L13" s="12"/>
      <c r="M13" s="12"/>
      <c r="N13" s="12"/>
      <c r="O13" s="12"/>
      <c r="P13" s="12"/>
      <c r="Q13" s="12"/>
      <c r="R13" s="12"/>
      <c r="S13" s="8"/>
      <c r="T13" s="1"/>
    </row>
    <row r="14" spans="1:23" x14ac:dyDescent="0.2">
      <c r="A14" s="1"/>
      <c r="B14" s="1"/>
      <c r="C14" s="1"/>
      <c r="D14" s="1"/>
      <c r="E14" s="1"/>
      <c r="F14" s="6" t="s">
        <v>6</v>
      </c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S14" s="9"/>
      <c r="T14" s="1"/>
    </row>
    <row r="15" spans="1:23" ht="5.4" customHeight="1" x14ac:dyDescent="0.2">
      <c r="A15" s="1"/>
      <c r="B15" s="1"/>
      <c r="C15" s="1"/>
      <c r="D15" s="1"/>
      <c r="E15" s="1"/>
      <c r="F15" s="8"/>
      <c r="G15" s="10"/>
      <c r="H15" s="11"/>
      <c r="I15" s="12"/>
      <c r="J15" s="12"/>
      <c r="K15" s="12"/>
      <c r="L15" s="12"/>
      <c r="M15" s="12"/>
      <c r="N15" s="12"/>
      <c r="O15" s="12"/>
      <c r="P15" s="12"/>
      <c r="Q15" s="12"/>
      <c r="S15" s="8"/>
      <c r="T15" s="1"/>
    </row>
    <row r="16" spans="1:23" x14ac:dyDescent="0.2">
      <c r="A16" s="1"/>
      <c r="B16" s="1"/>
      <c r="C16" s="1"/>
      <c r="D16" s="1"/>
      <c r="E16" s="1"/>
      <c r="F16" s="6" t="s">
        <v>7</v>
      </c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S16" s="9"/>
      <c r="T16" s="1"/>
    </row>
    <row r="17" spans="1:23" ht="5.4" customHeight="1" x14ac:dyDescent="0.2">
      <c r="A17" s="1"/>
      <c r="B17" s="1"/>
      <c r="C17" s="1"/>
      <c r="D17" s="1"/>
      <c r="E17" s="1"/>
      <c r="F17" s="13"/>
      <c r="G17" s="10"/>
      <c r="H17" s="11"/>
      <c r="I17" s="12"/>
      <c r="J17" s="12"/>
      <c r="K17" s="12"/>
      <c r="L17" s="12"/>
      <c r="M17" s="12"/>
      <c r="N17" s="12"/>
      <c r="O17" s="12"/>
      <c r="P17" s="12"/>
      <c r="Q17" s="12"/>
      <c r="S17" s="8"/>
      <c r="T17" s="1"/>
      <c r="U17" s="1"/>
      <c r="V17" s="1"/>
      <c r="W17" s="1"/>
    </row>
    <row r="18" spans="1:23" x14ac:dyDescent="0.2">
      <c r="A18" s="1"/>
      <c r="B18" s="1"/>
      <c r="C18" s="1"/>
      <c r="D18" s="1"/>
      <c r="E18" s="1"/>
      <c r="F18" s="6" t="s">
        <v>8</v>
      </c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S18" s="9"/>
      <c r="T18" s="1"/>
      <c r="U18" s="1"/>
      <c r="V18" s="1"/>
      <c r="W18" s="1"/>
    </row>
    <row r="19" spans="1:23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">
      <c r="A20" s="1"/>
      <c r="B20" s="5" t="s">
        <v>167</v>
      </c>
      <c r="C20" s="5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9" customHeight="1" x14ac:dyDescent="0.2">
      <c r="A21" s="1"/>
      <c r="B21" s="1"/>
      <c r="C21" s="1"/>
      <c r="D21" s="1"/>
      <c r="E21" s="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47.25" customHeight="1" x14ac:dyDescent="0.2">
      <c r="A22" s="1"/>
      <c r="B22" s="14"/>
      <c r="C22" s="15"/>
      <c r="D22" s="15"/>
      <c r="E22" s="15"/>
      <c r="F22" s="16"/>
      <c r="G22" s="165"/>
      <c r="H22" s="165"/>
      <c r="I22" s="16"/>
      <c r="J22" s="165"/>
      <c r="K22" s="165"/>
      <c r="L22" s="165"/>
      <c r="M22" s="165"/>
      <c r="N22" s="165"/>
      <c r="O22" s="165"/>
      <c r="P22" s="165"/>
      <c r="Q22" s="165"/>
      <c r="R22" s="16"/>
      <c r="T22" s="1"/>
      <c r="U22" s="1"/>
      <c r="V22" s="1"/>
    </row>
    <row r="23" spans="1:23" ht="13.8" customHeight="1" x14ac:dyDescent="0.2">
      <c r="A23" s="1"/>
      <c r="B23" s="1"/>
      <c r="C23" s="1"/>
      <c r="D23" s="4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3" ht="26.4" customHeight="1" x14ac:dyDescent="0.2">
      <c r="A24" s="1"/>
      <c r="B24" s="149" t="s">
        <v>9</v>
      </c>
      <c r="C24" s="150"/>
      <c r="D24" s="150"/>
      <c r="E24" s="151"/>
      <c r="F24" s="17" t="s">
        <v>10</v>
      </c>
      <c r="G24" s="152" t="s">
        <v>11</v>
      </c>
      <c r="H24" s="152"/>
      <c r="I24" s="152"/>
      <c r="J24" s="152" t="s">
        <v>12</v>
      </c>
      <c r="K24" s="152"/>
      <c r="L24" s="152"/>
      <c r="M24" s="152"/>
      <c r="N24" s="152"/>
      <c r="O24" s="152"/>
      <c r="P24" s="152"/>
      <c r="Q24" s="152"/>
      <c r="R24" s="152"/>
      <c r="S24" s="1"/>
      <c r="T24" s="1"/>
    </row>
    <row r="25" spans="1:23" ht="26.4" customHeight="1" x14ac:dyDescent="0.2">
      <c r="A25" s="1"/>
      <c r="B25" s="153" t="s">
        <v>14</v>
      </c>
      <c r="C25" s="154"/>
      <c r="D25" s="148" t="s">
        <v>15</v>
      </c>
      <c r="E25" s="17" t="s">
        <v>16</v>
      </c>
      <c r="F25" s="21"/>
      <c r="G25" s="160">
        <v>5000</v>
      </c>
      <c r="H25" s="160"/>
      <c r="I25" s="160"/>
      <c r="J25" s="22"/>
      <c r="K25" s="23"/>
      <c r="L25" s="24" t="str">
        <f t="shared" ref="L25:L30" si="0">IF($F25*$G25&gt;=1000000,INT(MOD($F25*$G25,10000000)/1000000),"")</f>
        <v/>
      </c>
      <c r="M25" s="22" t="str">
        <f t="shared" ref="M25:M30" si="1">IF($F25*$G25&gt;=100000,INT(MOD($F25*$G25,1000000)/100000),"")</f>
        <v/>
      </c>
      <c r="N25" s="23" t="str">
        <f t="shared" ref="N25:N30" si="2">IF($F25*$G25&gt;=10000,INT(MOD($F25*$G25,100000)/10000),"")</f>
        <v/>
      </c>
      <c r="O25" s="24" t="str">
        <f t="shared" ref="O25:O30" si="3">IF($F25*$G25&gt;=1000,INT(MOD($F25*$G25,10000)/1000),"")</f>
        <v/>
      </c>
      <c r="P25" s="22" t="str">
        <f t="shared" ref="P25:P30" si="4">IF($F25*$G25&gt;=100,INT(MOD($F25*$G25,1000)/100),"")</f>
        <v/>
      </c>
      <c r="Q25" s="23" t="str">
        <f t="shared" ref="Q25:Q30" si="5">IF($F25*$G25&gt;=10,INT(MOD($F25*$G25,100)/10),"")</f>
        <v/>
      </c>
      <c r="R25" s="24" t="str">
        <f t="shared" ref="R25:R30" si="6">IF($F25*$G25&gt;=1,INT(MOD($F25*$G25,10)),"")</f>
        <v/>
      </c>
      <c r="S25" s="1"/>
      <c r="T25" s="1"/>
      <c r="U25" s="1"/>
      <c r="V25" s="1"/>
    </row>
    <row r="26" spans="1:23" ht="26.4" customHeight="1" x14ac:dyDescent="0.2">
      <c r="A26" s="1"/>
      <c r="B26" s="155"/>
      <c r="C26" s="156"/>
      <c r="D26" s="159"/>
      <c r="E26" s="17" t="s">
        <v>17</v>
      </c>
      <c r="F26" s="21"/>
      <c r="G26" s="160">
        <v>4000</v>
      </c>
      <c r="H26" s="160"/>
      <c r="I26" s="160"/>
      <c r="J26" s="22"/>
      <c r="K26" s="23"/>
      <c r="L26" s="24" t="str">
        <f t="shared" si="0"/>
        <v/>
      </c>
      <c r="M26" s="22" t="str">
        <f t="shared" si="1"/>
        <v/>
      </c>
      <c r="N26" s="23" t="str">
        <f t="shared" si="2"/>
        <v/>
      </c>
      <c r="O26" s="24" t="str">
        <f t="shared" si="3"/>
        <v/>
      </c>
      <c r="P26" s="22" t="str">
        <f t="shared" si="4"/>
        <v/>
      </c>
      <c r="Q26" s="23" t="str">
        <f t="shared" si="5"/>
        <v/>
      </c>
      <c r="R26" s="24" t="str">
        <f t="shared" si="6"/>
        <v/>
      </c>
      <c r="S26" s="1"/>
      <c r="T26" s="1"/>
      <c r="U26" s="1"/>
      <c r="V26" s="1"/>
    </row>
    <row r="27" spans="1:23" ht="26.4" customHeight="1" x14ac:dyDescent="0.2">
      <c r="A27" s="1"/>
      <c r="B27" s="155"/>
      <c r="C27" s="156"/>
      <c r="D27" s="148" t="s">
        <v>18</v>
      </c>
      <c r="E27" s="17" t="s">
        <v>16</v>
      </c>
      <c r="F27" s="21"/>
      <c r="G27" s="160">
        <v>4000</v>
      </c>
      <c r="H27" s="160"/>
      <c r="I27" s="160"/>
      <c r="J27" s="22"/>
      <c r="K27" s="23"/>
      <c r="L27" s="24" t="str">
        <f t="shared" si="0"/>
        <v/>
      </c>
      <c r="M27" s="22" t="str">
        <f t="shared" si="1"/>
        <v/>
      </c>
      <c r="N27" s="23" t="str">
        <f t="shared" si="2"/>
        <v/>
      </c>
      <c r="O27" s="24" t="str">
        <f t="shared" si="3"/>
        <v/>
      </c>
      <c r="P27" s="22" t="str">
        <f t="shared" si="4"/>
        <v/>
      </c>
      <c r="Q27" s="23" t="str">
        <f t="shared" si="5"/>
        <v/>
      </c>
      <c r="R27" s="24" t="str">
        <f t="shared" si="6"/>
        <v/>
      </c>
      <c r="S27" s="1"/>
      <c r="T27" s="1"/>
      <c r="U27" s="1"/>
      <c r="V27" s="1"/>
    </row>
    <row r="28" spans="1:23" ht="26.4" customHeight="1" x14ac:dyDescent="0.2">
      <c r="A28" s="1"/>
      <c r="B28" s="157"/>
      <c r="C28" s="158"/>
      <c r="D28" s="159"/>
      <c r="E28" s="17" t="s">
        <v>17</v>
      </c>
      <c r="F28" s="21"/>
      <c r="G28" s="160">
        <v>3000</v>
      </c>
      <c r="H28" s="160"/>
      <c r="I28" s="160"/>
      <c r="J28" s="22"/>
      <c r="K28" s="23"/>
      <c r="L28" s="24" t="str">
        <f t="shared" si="0"/>
        <v/>
      </c>
      <c r="M28" s="22" t="str">
        <f t="shared" si="1"/>
        <v/>
      </c>
      <c r="N28" s="23" t="str">
        <f t="shared" si="2"/>
        <v/>
      </c>
      <c r="O28" s="24" t="str">
        <f t="shared" si="3"/>
        <v/>
      </c>
      <c r="P28" s="22" t="str">
        <f t="shared" si="4"/>
        <v/>
      </c>
      <c r="Q28" s="23" t="str">
        <f t="shared" si="5"/>
        <v/>
      </c>
      <c r="R28" s="24" t="str">
        <f t="shared" si="6"/>
        <v/>
      </c>
      <c r="S28" s="1"/>
      <c r="T28" s="1"/>
      <c r="U28" s="1"/>
      <c r="V28" s="1"/>
    </row>
    <row r="29" spans="1:23" ht="26.4" customHeight="1" x14ac:dyDescent="0.2">
      <c r="A29" s="1"/>
      <c r="B29" s="153" t="s">
        <v>19</v>
      </c>
      <c r="C29" s="154"/>
      <c r="D29" s="152" t="s">
        <v>20</v>
      </c>
      <c r="E29" s="152"/>
      <c r="F29" s="21"/>
      <c r="G29" s="160">
        <v>2910</v>
      </c>
      <c r="H29" s="160"/>
      <c r="I29" s="160"/>
      <c r="J29" s="22"/>
      <c r="K29" s="23"/>
      <c r="L29" s="24" t="str">
        <f t="shared" si="0"/>
        <v/>
      </c>
      <c r="M29" s="22" t="str">
        <f t="shared" si="1"/>
        <v/>
      </c>
      <c r="N29" s="23" t="str">
        <f t="shared" si="2"/>
        <v/>
      </c>
      <c r="O29" s="24" t="str">
        <f t="shared" si="3"/>
        <v/>
      </c>
      <c r="P29" s="22" t="str">
        <f t="shared" si="4"/>
        <v/>
      </c>
      <c r="Q29" s="23" t="str">
        <f t="shared" si="5"/>
        <v/>
      </c>
      <c r="R29" s="24" t="str">
        <f t="shared" si="6"/>
        <v/>
      </c>
      <c r="S29" s="1"/>
      <c r="T29" s="1"/>
      <c r="U29" s="1"/>
      <c r="V29" s="1"/>
    </row>
    <row r="30" spans="1:23" ht="26.4" customHeight="1" x14ac:dyDescent="0.2">
      <c r="A30" s="1"/>
      <c r="B30" s="157"/>
      <c r="C30" s="158"/>
      <c r="D30" s="152" t="s">
        <v>21</v>
      </c>
      <c r="E30" s="152"/>
      <c r="F30" s="21"/>
      <c r="G30" s="160">
        <v>2910</v>
      </c>
      <c r="H30" s="160"/>
      <c r="I30" s="160"/>
      <c r="J30" s="22"/>
      <c r="K30" s="23"/>
      <c r="L30" s="24" t="str">
        <f t="shared" si="0"/>
        <v/>
      </c>
      <c r="M30" s="22" t="str">
        <f t="shared" si="1"/>
        <v/>
      </c>
      <c r="N30" s="23" t="str">
        <f t="shared" si="2"/>
        <v/>
      </c>
      <c r="O30" s="24" t="str">
        <f t="shared" si="3"/>
        <v/>
      </c>
      <c r="P30" s="22" t="str">
        <f t="shared" si="4"/>
        <v/>
      </c>
      <c r="Q30" s="23" t="str">
        <f t="shared" si="5"/>
        <v/>
      </c>
      <c r="R30" s="24" t="str">
        <f t="shared" si="6"/>
        <v/>
      </c>
      <c r="S30" s="1"/>
      <c r="T30" s="1"/>
      <c r="U30" s="1"/>
      <c r="V30" s="1"/>
    </row>
    <row r="31" spans="1:23" ht="26.4" customHeight="1" x14ac:dyDescent="0.2">
      <c r="A31" s="1"/>
      <c r="B31" s="148" t="s">
        <v>22</v>
      </c>
      <c r="C31" s="148"/>
      <c r="D31" s="148"/>
      <c r="E31" s="148"/>
      <c r="F31" s="148"/>
      <c r="G31" s="148"/>
      <c r="H31" s="148"/>
      <c r="I31" s="148"/>
      <c r="J31" s="22"/>
      <c r="K31" s="23"/>
      <c r="L31" s="24"/>
      <c r="M31" s="22"/>
      <c r="N31" s="23"/>
      <c r="O31" s="24"/>
      <c r="P31" s="22"/>
      <c r="Q31" s="23"/>
      <c r="R31" s="24"/>
      <c r="S31" s="1"/>
      <c r="T31" s="1"/>
      <c r="U31" s="1"/>
      <c r="V31" s="1"/>
    </row>
    <row r="32" spans="1:23" ht="26.4" customHeight="1" x14ac:dyDescent="0.2">
      <c r="A32" s="1"/>
      <c r="B32" s="139" t="s">
        <v>23</v>
      </c>
      <c r="C32" s="139"/>
      <c r="D32" s="139"/>
      <c r="E32" s="139"/>
      <c r="F32" s="139"/>
      <c r="G32" s="139"/>
      <c r="H32" s="139"/>
      <c r="I32" s="139"/>
      <c r="J32" s="133" t="str">
        <f>IF((SUMPRODUCT(($F$25:$F$30)*($G$25:$I$30))+R31+Q31*10+P31*100+O31*1000+N31*10000+M31*100000)*0.1&gt;=100000000,MID(TEXT(INT((SUMPRODUCT(($F$25:$F$30)*($G$25:$I$30))+R31+Q31*10+P31*100+O31*1000+N31*10000+M31*100000)*0.1),"000000000"),1,1),"")</f>
        <v/>
      </c>
      <c r="K32" s="23" t="str">
        <f>IF((SUMPRODUCT(($F$25:$F$30)*($G$25:$I$30))+R31+Q31*10+P31*100+O31*1000+N31*10000+M31*100000)*0.1&gt;=10000000,MID(TEXT(INT((SUMPRODUCT(($F$25:$F$30)*($G$25:$I$30))+R31+Q31*10+P31*100+O31*1000+N31*10000+M31*100000)*0.1),"000000000"),2,1),"")</f>
        <v/>
      </c>
      <c r="L32" s="24" t="str">
        <f>IF((SUMPRODUCT(($F$25:$F$30)*($G$25:$I$30))+R31+Q31*10+P31*100+O31*1000+N31*10000+M31*100000)*0.1&gt;=1000000,MID(TEXT(INT((SUMPRODUCT(($F$25:$F$30)*($G$25:$I$30))+R31+Q31*10+P31*100+O31*1000+N31*10000+M31*100000)*0.1),"000000000"),3,1),"")</f>
        <v/>
      </c>
      <c r="M32" s="22" t="str">
        <f>IF((SUMPRODUCT(($F$25:$F$30)*($G$25:$I$30))+R31+Q31*10+P31*100+O31*1000+N31*10000+M31*100000)*0.1&gt;=100000,MID(TEXT(INT((SUMPRODUCT(($F$25:$F$30)*($G$25:$I$30))+R31+Q31*10+P31*100+O31*1000+N31*10000+M31*100000)*0.1),"000000000"),4,1),"")</f>
        <v/>
      </c>
      <c r="N32" s="23" t="str">
        <f>IF((SUMPRODUCT(($F$25:$F$30)*($G$25:$I$30))+R31+Q31*10+P31*100+O31*1000+N31*10000+M31*100000)*0.1&gt;=10000,MID(TEXT(INT((SUMPRODUCT(($F$25:$F$30)*($G$25:$I$30))+R31+Q31*10+P31*100+O31*1000+N31*10000+M31*100000)*0.1),"000000000"),5,1),"")</f>
        <v/>
      </c>
      <c r="O32" s="24" t="str">
        <f>IF((SUMPRODUCT(($F$25:$F$30)*($G$25:$I$30))+R31+Q31*10+P31*100+O31*1000+N31*10000+M31*100000)*0.1&gt;=1000,MID(TEXT(INT((SUMPRODUCT(($F$25:$F$30)*($G$25:$I$30))+R31+Q31*10+P31*100+O31*1000+N31*10000+M31*100000)*0.1),"000000000"),6,1),"")</f>
        <v/>
      </c>
      <c r="P32" s="22" t="str">
        <f>IF((SUMPRODUCT(($F$25:$F$30)*($G$25:$I$30))+R31+Q31*10+P31*100+O31*1000+N31*10000+M31*100000)*0.1&gt;=100,MID(TEXT(INT((SUMPRODUCT(($F$25:$F$30)*($G$25:$I$30))+R31+Q31*10+P31*100+O31*1000+N31*10000+M31*100000)*0.1),"000000000"),7,1),"")</f>
        <v/>
      </c>
      <c r="Q32" s="23" t="str">
        <f>IF((SUMPRODUCT(($F$25:$F$30)*($G$25:$I$30))+R31+Q31*10+P31*100+O31*1000+N31*10000+M31*100000)*0.1&gt;=10,MID(TEXT(INT((SUMPRODUCT(($F$25:$F$30)*($G$25:$I$30))+R31+Q31*10+P31*100+O31*1000+N31*10000+M31*100000)*0.1),"000000000"),8,1),"")</f>
        <v/>
      </c>
      <c r="R32" s="24" t="str">
        <f>IF((SUMPRODUCT(($F$25:$F$30)*($G$25:$I$30))+R31+Q31*10+P31*100+O31*1000+N31*10000+M31*100000)*0.1&gt;0,MID(TEXT(INT((SUMPRODUCT(($F$25:$F$30)*($G$25:$I$30))+R31+Q31*10+P31*100+O31*1000+N31*10000+M31*100000)*0.1),"000000000"),9,1),"")</f>
        <v/>
      </c>
      <c r="S32" s="1"/>
      <c r="T32" s="1"/>
      <c r="U32" s="1"/>
      <c r="V32" s="1"/>
    </row>
    <row r="33" spans="1:23" ht="26.4" customHeight="1" x14ac:dyDescent="0.2">
      <c r="A33" s="1"/>
      <c r="B33" s="16"/>
      <c r="C33" s="16"/>
      <c r="D33" s="16"/>
      <c r="E33" s="16"/>
      <c r="F33" s="139" t="s">
        <v>24</v>
      </c>
      <c r="G33" s="139"/>
      <c r="H33" s="139"/>
      <c r="I33" s="139"/>
      <c r="J33" s="133" t="str">
        <f>IF((SUMPRODUCT(($F$25:$F$30)*($G$25:$I$30))+R31+Q31*10+P31*100+O31*1000+N31*10000+M31*100000)*1.1&gt;=100000000,MID(TEXT(INT((SUMPRODUCT(($F$25:$F$30)*($G$25:$I$30))+R31+Q31*10+P31*100+O31*1000+N31*10000+M31*100000)*1.1),"000000000"),1,1),"")</f>
        <v/>
      </c>
      <c r="K33" s="23" t="str">
        <f>IF((SUMPRODUCT(($F$25:$F$30)*($G$25:$I$30))+R31+Q31*10+P31*100+O31*1000+N31*10000+M31*100000)*1.1&gt;=10000000,MID(TEXT(INT((SUMPRODUCT(($F$25:$F$30)*($G$25:$I$30))+R31+Q31*10+P31*100+O31*1000+N31*10000+M31*100000)*1.1),"000000000"),2,1),"")</f>
        <v/>
      </c>
      <c r="L33" s="24" t="str">
        <f>IF((SUMPRODUCT(($F$25:$F$30)*($G$25:$I$30))+R31+Q31*10+P31*100+O31*1000+N31*10000+M31*100000)*1.1&gt;=1000000,MID(TEXT(INT((SUMPRODUCT(($F$25:$F$30)*($G$25:$I$30))+R31+Q31*10+P31*100+O31*1000+N31*10000+M31*100000)*1.1),"000000000"),3,1),"")</f>
        <v/>
      </c>
      <c r="M33" s="22" t="str">
        <f>IF((SUMPRODUCT(($F$25:$F$30)*($G$25:$I$30))+R31+Q31*10+P31*100+O31*1000+N31*10000+M31*100000)*1.1&gt;=100000,MID(TEXT(INT((SUMPRODUCT(($F$25:$F$30)*($G$25:$I$30))+R31+Q31*10+P31*100+O31*1000+N31*10000+M31*100000)*1.1),"000000000"),4,1),"")</f>
        <v/>
      </c>
      <c r="N33" s="23" t="str">
        <f>IF((SUMPRODUCT(($F$25:$F$30)*($G$25:$I$30))+R31+Q31*10+P31*100+O31*1000+N31*10000+M31*100000)*1.1&gt;=10000,MID(TEXT(INT((SUMPRODUCT(($F$25:$F$30)*($G$25:$I$30))+R31+Q31*10+P31*100+O31*1000+N31*10000+M31*100000)*1.1),"000000000"),5,1),"")</f>
        <v/>
      </c>
      <c r="O33" s="24" t="str">
        <f>IF((SUMPRODUCT(($F$25:$F$30)*($G$25:$I$30))+R31+Q31*10+P31*100+O31*1000+N31*10000+M31*100000)*1.1&gt;=1000,MID(TEXT(INT((SUMPRODUCT(($F$25:$F$30)*($G$25:$I$30))+R31+Q31*10+P31*100+O31*1000+N31*10000+M31*100000)*1.1),"000000000"),6,1),"")</f>
        <v/>
      </c>
      <c r="P33" s="22" t="str">
        <f>IF((SUMPRODUCT(($F$25:$F$30)*($G$25:$I$30))+R31+Q31*10+P31*100+O31*1000+N31*10000+M31*100000)*1.1&gt;=100,MID(TEXT(INT((SUMPRODUCT(($F$25:$F$30)*($G$25:$I$30))+R31+Q31*10+P31*100+O31*1000+N31*10000+M31*100000)*1.1),"000000000"),7,1),"")</f>
        <v/>
      </c>
      <c r="Q33" s="23" t="str">
        <f>IF((SUMPRODUCT(($F$25:$F$30)*($G$25:$I$30))+R31+Q31*10+P31*100+O31*1000+N31*10000+M31*100000)*1.1&gt;=10,MID(TEXT(INT((SUMPRODUCT(($F$25:$F$30)*($G$25:$I$30))+R31+Q31*10+P31*100+O31*1000+N31*10000+M31*100000)*1.1),"000000000"),8,1),"")</f>
        <v/>
      </c>
      <c r="R33" s="24" t="str">
        <f>IF((SUMPRODUCT(($F$25:$F$30)*($G$25:$I$30))+R31+Q31*10+P31*100+O31*1000+N31*10000+M31*100000)*1.1&gt;0,MID(TEXT(INT((SUMPRODUCT(($F$25:$F$30)*($G$25:$I$30))+R31+Q31*10+P31*100+O31*1000+N31*10000+M31*100000)*1.1),"000000000"),9,1),"")</f>
        <v/>
      </c>
      <c r="S33" s="1"/>
      <c r="T33" s="1"/>
      <c r="U33" s="1"/>
      <c r="V33" s="1"/>
    </row>
    <row r="34" spans="1:23" ht="18" customHeight="1" x14ac:dyDescent="0.2">
      <c r="A34" s="1"/>
      <c r="B34" s="1"/>
      <c r="C34" s="1"/>
      <c r="D34" s="1"/>
      <c r="E34" s="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47.4" customHeight="1" x14ac:dyDescent="0.2">
      <c r="A35" s="1"/>
      <c r="B35" s="27" t="s">
        <v>25</v>
      </c>
      <c r="C35" s="140"/>
      <c r="D35" s="141"/>
      <c r="E35" s="141"/>
      <c r="F35" s="142"/>
      <c r="G35" s="27" t="s">
        <v>26</v>
      </c>
      <c r="H35" s="143" t="s">
        <v>27</v>
      </c>
      <c r="I35" s="144"/>
      <c r="J35" s="137" t="s">
        <v>28</v>
      </c>
      <c r="K35" s="145"/>
      <c r="L35" s="146"/>
      <c r="M35" s="146"/>
      <c r="N35" s="146"/>
      <c r="O35" s="146"/>
      <c r="P35" s="146"/>
      <c r="Q35" s="146"/>
      <c r="R35" s="147"/>
      <c r="S35" s="1"/>
      <c r="T35" s="1"/>
      <c r="U35" s="1"/>
      <c r="V35" s="1"/>
      <c r="W35" s="1"/>
    </row>
    <row r="36" spans="1:23" ht="14.4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">
      <c r="A37" s="134" t="s">
        <v>168</v>
      </c>
      <c r="C37" s="1"/>
      <c r="D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T37" s="1"/>
      <c r="U37" s="1"/>
      <c r="V37" s="1"/>
      <c r="W37" s="1"/>
    </row>
    <row r="38" spans="1:23" ht="6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">
      <c r="A39" s="134" t="s">
        <v>174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71"/>
      <c r="T39" s="1"/>
      <c r="U39" s="1"/>
      <c r="V39" s="1"/>
      <c r="W39" s="1"/>
    </row>
    <row r="40" spans="1:2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">
      <c r="A41" s="1"/>
      <c r="B41" s="1"/>
      <c r="C41" s="135" t="s">
        <v>169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">
      <c r="A43" s="1"/>
      <c r="B43" s="1"/>
      <c r="C43" s="135" t="s">
        <v>172</v>
      </c>
      <c r="D43" s="1"/>
      <c r="E43" s="136" t="s">
        <v>170</v>
      </c>
      <c r="F43" s="1"/>
      <c r="G43" s="1"/>
      <c r="H43" s="1"/>
      <c r="I43" s="1"/>
      <c r="J43" s="135" t="s">
        <v>171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6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">
      <c r="A45" s="1"/>
      <c r="B45" s="1"/>
      <c r="C45" s="135" t="s">
        <v>173</v>
      </c>
      <c r="D45" s="1"/>
      <c r="E45" s="136" t="s">
        <v>170</v>
      </c>
      <c r="F45" s="1"/>
      <c r="G45" s="1"/>
      <c r="H45" s="1"/>
      <c r="I45" s="1"/>
      <c r="J45" s="135" t="s">
        <v>171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7.2" customHeight="1" x14ac:dyDescent="0.2">
      <c r="A46" s="1"/>
      <c r="B46" s="1"/>
      <c r="C46" s="135"/>
      <c r="D46" s="1"/>
      <c r="E46" s="136"/>
      <c r="F46" s="1"/>
      <c r="G46" s="1"/>
      <c r="H46" s="1"/>
      <c r="I46" s="1"/>
      <c r="J46" s="135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">
      <c r="A47" s="1"/>
      <c r="B47" s="138" t="s">
        <v>175</v>
      </c>
      <c r="D47" s="1"/>
      <c r="E47" s="136"/>
      <c r="F47" s="1"/>
      <c r="G47" s="1"/>
      <c r="H47" s="1"/>
      <c r="I47" s="1"/>
      <c r="J47" s="13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">
      <c r="A48" s="1"/>
      <c r="B48" s="138" t="s">
        <v>176</v>
      </c>
      <c r="D48" s="1"/>
      <c r="E48" s="136"/>
      <c r="F48" s="1"/>
      <c r="G48" s="1"/>
      <c r="H48" s="1"/>
      <c r="I48" s="1"/>
      <c r="J48" s="13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">
      <c r="A49" s="1"/>
      <c r="B49" s="138" t="s">
        <v>177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</sheetData>
  <mergeCells count="31">
    <mergeCell ref="G22:H22"/>
    <mergeCell ref="J22:K22"/>
    <mergeCell ref="L22:M22"/>
    <mergeCell ref="N22:O22"/>
    <mergeCell ref="P22:Q22"/>
    <mergeCell ref="G10:R10"/>
    <mergeCell ref="G12:R12"/>
    <mergeCell ref="G14:Q14"/>
    <mergeCell ref="G16:Q16"/>
    <mergeCell ref="G18:Q18"/>
    <mergeCell ref="B31:I31"/>
    <mergeCell ref="B24:E24"/>
    <mergeCell ref="G24:I24"/>
    <mergeCell ref="J24:R24"/>
    <mergeCell ref="B25:C28"/>
    <mergeCell ref="D25:D26"/>
    <mergeCell ref="G25:I25"/>
    <mergeCell ref="G26:I26"/>
    <mergeCell ref="D27:D28"/>
    <mergeCell ref="G27:I27"/>
    <mergeCell ref="G28:I28"/>
    <mergeCell ref="B29:C30"/>
    <mergeCell ref="D29:E29"/>
    <mergeCell ref="G29:I29"/>
    <mergeCell ref="D30:E30"/>
    <mergeCell ref="G30:I30"/>
    <mergeCell ref="B32:I32"/>
    <mergeCell ref="F33:I33"/>
    <mergeCell ref="C35:F35"/>
    <mergeCell ref="H35:I35"/>
    <mergeCell ref="K35:R35"/>
  </mergeCells>
  <phoneticPr fontId="3"/>
  <pageMargins left="0.47" right="0.2" top="0.59" bottom="0.32" header="0.2" footer="0.2"/>
  <pageSetup paperSize="9" orientation="portrait" horizontalDpi="1200" verticalDpi="120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44"/>
  <sheetViews>
    <sheetView workbookViewId="0">
      <selection activeCell="E10" sqref="E10:V10"/>
    </sheetView>
  </sheetViews>
  <sheetFormatPr defaultRowHeight="13.2" x14ac:dyDescent="0.2"/>
  <cols>
    <col min="1" max="1" width="1.44140625" style="68" customWidth="1"/>
    <col min="2" max="2" width="5.109375" style="68" customWidth="1"/>
    <col min="3" max="3" width="5.109375" style="69" customWidth="1"/>
    <col min="4" max="4" width="10.44140625" style="68" customWidth="1"/>
    <col min="5" max="5" width="0.6640625" style="68" customWidth="1"/>
    <col min="6" max="6" width="2" style="68" customWidth="1"/>
    <col min="7" max="15" width="2.6640625" style="68" customWidth="1"/>
    <col min="16" max="16" width="1" style="68" customWidth="1"/>
    <col min="17" max="17" width="1.44140625" style="68" customWidth="1"/>
    <col min="18" max="19" width="2.6640625" style="68" customWidth="1"/>
    <col min="20" max="20" width="1.6640625" style="68" customWidth="1"/>
    <col min="21" max="21" width="4.33203125" style="68" customWidth="1"/>
    <col min="22" max="22" width="18.88671875" style="68" customWidth="1"/>
    <col min="23" max="23" width="9.21875" style="68" customWidth="1"/>
    <col min="24" max="24" width="8.88671875" style="68" customWidth="1"/>
    <col min="25" max="25" width="0.6640625" style="68" customWidth="1"/>
    <col min="26" max="16384" width="8.88671875" style="68"/>
  </cols>
  <sheetData>
    <row r="2" spans="2:24" ht="15" x14ac:dyDescent="0.2">
      <c r="O2" s="40" t="s">
        <v>43</v>
      </c>
    </row>
    <row r="3" spans="2:24" ht="15.75" customHeight="1" x14ac:dyDescent="0.2">
      <c r="B3" s="41" t="s">
        <v>44</v>
      </c>
    </row>
    <row r="4" spans="2:24" ht="15.75" customHeight="1" thickBot="1" x14ac:dyDescent="0.25">
      <c r="B4" s="41" t="s">
        <v>45</v>
      </c>
    </row>
    <row r="5" spans="2:24" ht="18.75" customHeight="1" x14ac:dyDescent="0.2">
      <c r="B5" s="313" t="s">
        <v>46</v>
      </c>
      <c r="C5" s="349" t="s">
        <v>47</v>
      </c>
      <c r="D5" s="42" t="s">
        <v>48</v>
      </c>
      <c r="E5" s="352" t="s">
        <v>160</v>
      </c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4"/>
      <c r="W5" s="355" t="s">
        <v>49</v>
      </c>
      <c r="X5" s="356"/>
    </row>
    <row r="6" spans="2:24" ht="29.25" customHeight="1" x14ac:dyDescent="0.2">
      <c r="B6" s="314"/>
      <c r="C6" s="350"/>
      <c r="D6" s="43" t="s">
        <v>50</v>
      </c>
      <c r="E6" s="478" t="s">
        <v>156</v>
      </c>
      <c r="F6" s="479"/>
      <c r="G6" s="479"/>
      <c r="H6" s="479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93"/>
      <c r="W6" s="44"/>
      <c r="X6" s="45"/>
    </row>
    <row r="7" spans="2:24" ht="18.75" customHeight="1" x14ac:dyDescent="0.2">
      <c r="B7" s="314"/>
      <c r="C7" s="350"/>
      <c r="D7" s="300" t="s">
        <v>51</v>
      </c>
      <c r="E7" s="360" t="s">
        <v>159</v>
      </c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361"/>
      <c r="V7" s="362"/>
      <c r="W7" s="46"/>
      <c r="X7" s="45"/>
    </row>
    <row r="8" spans="2:24" ht="29.25" customHeight="1" thickBot="1" x14ac:dyDescent="0.25">
      <c r="B8" s="314"/>
      <c r="C8" s="351"/>
      <c r="D8" s="321"/>
      <c r="E8" s="494" t="s">
        <v>157</v>
      </c>
      <c r="F8" s="495"/>
      <c r="G8" s="495"/>
      <c r="H8" s="495"/>
      <c r="I8" s="495"/>
      <c r="J8" s="495"/>
      <c r="K8" s="495"/>
      <c r="L8" s="495"/>
      <c r="M8" s="495"/>
      <c r="N8" s="495"/>
      <c r="O8" s="495"/>
      <c r="P8" s="495"/>
      <c r="Q8" s="495"/>
      <c r="R8" s="495"/>
      <c r="S8" s="495"/>
      <c r="T8" s="495"/>
      <c r="U8" s="495"/>
      <c r="V8" s="496"/>
      <c r="W8" s="47"/>
      <c r="X8" s="48"/>
    </row>
    <row r="9" spans="2:24" ht="18.75" customHeight="1" thickTop="1" x14ac:dyDescent="0.2">
      <c r="B9" s="314"/>
      <c r="C9" s="497" t="s">
        <v>52</v>
      </c>
      <c r="D9" s="121" t="s">
        <v>48</v>
      </c>
      <c r="E9" s="500" t="s">
        <v>83</v>
      </c>
      <c r="F9" s="501"/>
      <c r="G9" s="501"/>
      <c r="H9" s="501"/>
      <c r="I9" s="501"/>
      <c r="J9" s="501"/>
      <c r="K9" s="501"/>
      <c r="L9" s="501"/>
      <c r="M9" s="501"/>
      <c r="N9" s="501"/>
      <c r="O9" s="501"/>
      <c r="P9" s="501"/>
      <c r="Q9" s="501"/>
      <c r="R9" s="501"/>
      <c r="S9" s="501"/>
      <c r="T9" s="501"/>
      <c r="U9" s="501"/>
      <c r="V9" s="502"/>
      <c r="W9" s="503" t="s">
        <v>49</v>
      </c>
      <c r="X9" s="504"/>
    </row>
    <row r="10" spans="2:24" ht="29.25" customHeight="1" x14ac:dyDescent="0.2">
      <c r="B10" s="314"/>
      <c r="C10" s="498"/>
      <c r="D10" s="122" t="s">
        <v>50</v>
      </c>
      <c r="E10" s="505"/>
      <c r="F10" s="506"/>
      <c r="G10" s="506"/>
      <c r="H10" s="506"/>
      <c r="I10" s="506"/>
      <c r="J10" s="506"/>
      <c r="K10" s="506"/>
      <c r="L10" s="506"/>
      <c r="M10" s="506"/>
      <c r="N10" s="506"/>
      <c r="O10" s="506"/>
      <c r="P10" s="506"/>
      <c r="Q10" s="506"/>
      <c r="R10" s="506"/>
      <c r="S10" s="506"/>
      <c r="T10" s="506"/>
      <c r="U10" s="506"/>
      <c r="V10" s="507"/>
      <c r="W10" s="123"/>
      <c r="X10" s="124"/>
    </row>
    <row r="11" spans="2:24" ht="18.75" customHeight="1" x14ac:dyDescent="0.2">
      <c r="B11" s="314"/>
      <c r="C11" s="498"/>
      <c r="D11" s="508" t="s">
        <v>51</v>
      </c>
      <c r="E11" s="510" t="s">
        <v>83</v>
      </c>
      <c r="F11" s="511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2"/>
      <c r="W11" s="125"/>
      <c r="X11" s="124"/>
    </row>
    <row r="12" spans="2:24" ht="29.25" customHeight="1" thickBot="1" x14ac:dyDescent="0.25">
      <c r="B12" s="315"/>
      <c r="C12" s="499"/>
      <c r="D12" s="509"/>
      <c r="E12" s="513" t="s">
        <v>81</v>
      </c>
      <c r="F12" s="514"/>
      <c r="G12" s="514"/>
      <c r="H12" s="514"/>
      <c r="I12" s="514"/>
      <c r="J12" s="514"/>
      <c r="K12" s="514"/>
      <c r="L12" s="514"/>
      <c r="M12" s="514"/>
      <c r="N12" s="514"/>
      <c r="O12" s="514"/>
      <c r="P12" s="514"/>
      <c r="Q12" s="514"/>
      <c r="R12" s="514"/>
      <c r="S12" s="514"/>
      <c r="T12" s="514"/>
      <c r="U12" s="514"/>
      <c r="V12" s="515"/>
      <c r="W12" s="126"/>
      <c r="X12" s="127"/>
    </row>
    <row r="13" spans="2:24" ht="24" customHeight="1" x14ac:dyDescent="0.2">
      <c r="B13" s="314" t="s">
        <v>53</v>
      </c>
      <c r="C13" s="328" t="s">
        <v>54</v>
      </c>
      <c r="D13" s="331" t="s">
        <v>55</v>
      </c>
      <c r="E13" s="332" t="s">
        <v>162</v>
      </c>
      <c r="F13" s="333"/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  <c r="U13" s="333"/>
      <c r="V13" s="333"/>
      <c r="W13" s="333"/>
      <c r="X13" s="334"/>
    </row>
    <row r="14" spans="2:24" ht="24" customHeight="1" x14ac:dyDescent="0.2">
      <c r="B14" s="314"/>
      <c r="C14" s="329"/>
      <c r="D14" s="300"/>
      <c r="E14" s="478" t="s">
        <v>158</v>
      </c>
      <c r="F14" s="479"/>
      <c r="G14" s="479"/>
      <c r="H14" s="479"/>
      <c r="I14" s="479"/>
      <c r="J14" s="479"/>
      <c r="K14" s="479"/>
      <c r="L14" s="479"/>
      <c r="M14" s="479"/>
      <c r="N14" s="479"/>
      <c r="O14" s="479"/>
      <c r="P14" s="479"/>
      <c r="Q14" s="479"/>
      <c r="R14" s="479"/>
      <c r="S14" s="479"/>
      <c r="T14" s="479"/>
      <c r="U14" s="479"/>
      <c r="V14" s="479"/>
      <c r="W14" s="479"/>
      <c r="X14" s="480"/>
    </row>
    <row r="15" spans="2:24" ht="24" customHeight="1" thickBot="1" x14ac:dyDescent="0.25">
      <c r="B15" s="314"/>
      <c r="C15" s="330"/>
      <c r="D15" s="78" t="s">
        <v>56</v>
      </c>
      <c r="E15" s="481" t="s">
        <v>161</v>
      </c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  <c r="Q15" s="481"/>
      <c r="R15" s="481"/>
      <c r="S15" s="339" t="s">
        <v>57</v>
      </c>
      <c r="T15" s="339"/>
      <c r="U15" s="339"/>
      <c r="V15" s="338" t="s">
        <v>84</v>
      </c>
      <c r="W15" s="338"/>
      <c r="X15" s="340"/>
    </row>
    <row r="16" spans="2:24" ht="24" customHeight="1" thickTop="1" x14ac:dyDescent="0.2">
      <c r="B16" s="314"/>
      <c r="C16" s="482" t="s">
        <v>58</v>
      </c>
      <c r="D16" s="485" t="s">
        <v>55</v>
      </c>
      <c r="E16" s="486" t="s">
        <v>59</v>
      </c>
      <c r="F16" s="486"/>
      <c r="G16" s="486"/>
      <c r="H16" s="486"/>
      <c r="I16" s="486"/>
      <c r="J16" s="486"/>
      <c r="K16" s="486"/>
      <c r="L16" s="486"/>
      <c r="M16" s="486"/>
      <c r="N16" s="486"/>
      <c r="O16" s="486"/>
      <c r="P16" s="486"/>
      <c r="Q16" s="486"/>
      <c r="R16" s="486"/>
      <c r="S16" s="486"/>
      <c r="T16" s="486"/>
      <c r="U16" s="486"/>
      <c r="V16" s="486"/>
      <c r="W16" s="486"/>
      <c r="X16" s="487"/>
    </row>
    <row r="17" spans="2:28" ht="24" customHeight="1" x14ac:dyDescent="0.2">
      <c r="B17" s="314"/>
      <c r="C17" s="483"/>
      <c r="D17" s="453"/>
      <c r="E17" s="488"/>
      <c r="F17" s="488"/>
      <c r="G17" s="488"/>
      <c r="H17" s="488"/>
      <c r="I17" s="488"/>
      <c r="J17" s="488"/>
      <c r="K17" s="488"/>
      <c r="L17" s="488"/>
      <c r="M17" s="488"/>
      <c r="N17" s="488"/>
      <c r="O17" s="488"/>
      <c r="P17" s="488"/>
      <c r="Q17" s="488"/>
      <c r="R17" s="488"/>
      <c r="S17" s="488"/>
      <c r="T17" s="488"/>
      <c r="U17" s="488"/>
      <c r="V17" s="488"/>
      <c r="W17" s="488"/>
      <c r="X17" s="489"/>
    </row>
    <row r="18" spans="2:28" ht="24" customHeight="1" thickBot="1" x14ac:dyDescent="0.25">
      <c r="B18" s="314"/>
      <c r="C18" s="484"/>
      <c r="D18" s="128" t="s">
        <v>56</v>
      </c>
      <c r="E18" s="490" t="s">
        <v>60</v>
      </c>
      <c r="F18" s="490"/>
      <c r="G18" s="490"/>
      <c r="H18" s="490"/>
      <c r="I18" s="490"/>
      <c r="J18" s="490"/>
      <c r="K18" s="490"/>
      <c r="L18" s="490"/>
      <c r="M18" s="490"/>
      <c r="N18" s="490"/>
      <c r="O18" s="490"/>
      <c r="P18" s="490"/>
      <c r="Q18" s="490"/>
      <c r="R18" s="490"/>
      <c r="S18" s="491" t="s">
        <v>57</v>
      </c>
      <c r="T18" s="491"/>
      <c r="U18" s="491"/>
      <c r="V18" s="490" t="s">
        <v>61</v>
      </c>
      <c r="W18" s="490"/>
      <c r="X18" s="492"/>
      <c r="AB18" s="68" t="s">
        <v>81</v>
      </c>
    </row>
    <row r="19" spans="2:28" ht="19.5" customHeight="1" x14ac:dyDescent="0.2">
      <c r="B19" s="313" t="s">
        <v>62</v>
      </c>
      <c r="C19" s="325" t="s">
        <v>90</v>
      </c>
      <c r="D19" s="79" t="s">
        <v>63</v>
      </c>
      <c r="E19" s="323" t="s">
        <v>163</v>
      </c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3"/>
      <c r="R19" s="323"/>
      <c r="S19" s="323"/>
      <c r="T19" s="323"/>
      <c r="U19" s="323"/>
      <c r="V19" s="323" t="s">
        <v>164</v>
      </c>
      <c r="W19" s="323"/>
      <c r="X19" s="324"/>
    </row>
    <row r="20" spans="2:28" ht="19.5" customHeight="1" x14ac:dyDescent="0.2">
      <c r="B20" s="314"/>
      <c r="C20" s="326"/>
      <c r="D20" s="77" t="s">
        <v>28</v>
      </c>
      <c r="E20" s="293">
        <v>1</v>
      </c>
      <c r="F20" s="294"/>
      <c r="G20" s="76">
        <v>2</v>
      </c>
      <c r="H20" s="76">
        <v>3</v>
      </c>
      <c r="I20" s="76">
        <v>4</v>
      </c>
      <c r="J20" s="76">
        <v>5</v>
      </c>
      <c r="K20" s="76" t="s">
        <v>81</v>
      </c>
      <c r="L20" s="76" t="s">
        <v>81</v>
      </c>
      <c r="M20" s="76" t="s">
        <v>81</v>
      </c>
      <c r="N20" s="76" t="s">
        <v>81</v>
      </c>
      <c r="O20" s="76" t="s">
        <v>81</v>
      </c>
      <c r="P20" s="294" t="s">
        <v>81</v>
      </c>
      <c r="Q20" s="295"/>
      <c r="R20" s="296" t="s">
        <v>64</v>
      </c>
      <c r="S20" s="296"/>
      <c r="T20" s="296"/>
      <c r="U20" s="296"/>
      <c r="V20" s="296" t="s">
        <v>87</v>
      </c>
      <c r="W20" s="296"/>
      <c r="X20" s="297"/>
    </row>
    <row r="21" spans="2:28" ht="15" customHeight="1" x14ac:dyDescent="0.2">
      <c r="B21" s="314"/>
      <c r="C21" s="326"/>
      <c r="D21" s="300" t="s">
        <v>65</v>
      </c>
      <c r="E21" s="300" t="s">
        <v>166</v>
      </c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1"/>
    </row>
    <row r="22" spans="2:28" ht="24" customHeight="1" thickBot="1" x14ac:dyDescent="0.25">
      <c r="B22" s="314"/>
      <c r="C22" s="327"/>
      <c r="D22" s="321"/>
      <c r="E22" s="474" t="s">
        <v>165</v>
      </c>
      <c r="F22" s="474"/>
      <c r="G22" s="474"/>
      <c r="H22" s="474"/>
      <c r="I22" s="474"/>
      <c r="J22" s="474"/>
      <c r="K22" s="474"/>
      <c r="L22" s="474"/>
      <c r="M22" s="474"/>
      <c r="N22" s="474"/>
      <c r="O22" s="474"/>
      <c r="P22" s="474"/>
      <c r="Q22" s="474"/>
      <c r="R22" s="474"/>
      <c r="S22" s="474"/>
      <c r="T22" s="474"/>
      <c r="U22" s="474"/>
      <c r="V22" s="474"/>
      <c r="W22" s="474"/>
      <c r="X22" s="475"/>
    </row>
    <row r="23" spans="2:28" ht="19.5" customHeight="1" thickTop="1" x14ac:dyDescent="0.2">
      <c r="B23" s="314"/>
      <c r="C23" s="441" t="s">
        <v>58</v>
      </c>
      <c r="D23" s="129" t="s">
        <v>63</v>
      </c>
      <c r="E23" s="476" t="s">
        <v>85</v>
      </c>
      <c r="F23" s="476"/>
      <c r="G23" s="476"/>
      <c r="H23" s="476"/>
      <c r="I23" s="476"/>
      <c r="J23" s="476"/>
      <c r="K23" s="476"/>
      <c r="L23" s="476"/>
      <c r="M23" s="476"/>
      <c r="N23" s="476"/>
      <c r="O23" s="476"/>
      <c r="P23" s="476"/>
      <c r="Q23" s="476"/>
      <c r="R23" s="476"/>
      <c r="S23" s="476"/>
      <c r="T23" s="476"/>
      <c r="U23" s="476"/>
      <c r="V23" s="476" t="s">
        <v>86</v>
      </c>
      <c r="W23" s="476"/>
      <c r="X23" s="477"/>
    </row>
    <row r="24" spans="2:28" ht="19.5" customHeight="1" x14ac:dyDescent="0.2">
      <c r="B24" s="314"/>
      <c r="C24" s="442"/>
      <c r="D24" s="130" t="s">
        <v>28</v>
      </c>
      <c r="E24" s="446"/>
      <c r="F24" s="447"/>
      <c r="G24" s="131"/>
      <c r="H24" s="131"/>
      <c r="I24" s="131"/>
      <c r="J24" s="131" t="s">
        <v>81</v>
      </c>
      <c r="K24" s="131" t="s">
        <v>81</v>
      </c>
      <c r="L24" s="131" t="s">
        <v>81</v>
      </c>
      <c r="M24" s="131" t="s">
        <v>81</v>
      </c>
      <c r="N24" s="131" t="s">
        <v>81</v>
      </c>
      <c r="O24" s="131" t="s">
        <v>81</v>
      </c>
      <c r="P24" s="447" t="s">
        <v>81</v>
      </c>
      <c r="Q24" s="448"/>
      <c r="R24" s="449" t="s">
        <v>64</v>
      </c>
      <c r="S24" s="449"/>
      <c r="T24" s="449"/>
      <c r="U24" s="449"/>
      <c r="V24" s="449" t="s">
        <v>87</v>
      </c>
      <c r="W24" s="449"/>
      <c r="X24" s="450"/>
    </row>
    <row r="25" spans="2:28" ht="15" customHeight="1" x14ac:dyDescent="0.2">
      <c r="B25" s="314"/>
      <c r="C25" s="442"/>
      <c r="D25" s="451" t="s">
        <v>65</v>
      </c>
      <c r="E25" s="453" t="s">
        <v>82</v>
      </c>
      <c r="F25" s="453"/>
      <c r="G25" s="453"/>
      <c r="H25" s="453"/>
      <c r="I25" s="453"/>
      <c r="J25" s="453"/>
      <c r="K25" s="453"/>
      <c r="L25" s="453"/>
      <c r="M25" s="453"/>
      <c r="N25" s="453"/>
      <c r="O25" s="453"/>
      <c r="P25" s="453"/>
      <c r="Q25" s="453"/>
      <c r="R25" s="453"/>
      <c r="S25" s="453"/>
      <c r="T25" s="453"/>
      <c r="U25" s="453"/>
      <c r="V25" s="453"/>
      <c r="W25" s="453"/>
      <c r="X25" s="454"/>
    </row>
    <row r="26" spans="2:28" ht="24" customHeight="1" thickBot="1" x14ac:dyDescent="0.25">
      <c r="B26" s="315"/>
      <c r="C26" s="443"/>
      <c r="D26" s="452"/>
      <c r="E26" s="455"/>
      <c r="F26" s="455"/>
      <c r="G26" s="455"/>
      <c r="H26" s="455"/>
      <c r="I26" s="455"/>
      <c r="J26" s="455"/>
      <c r="K26" s="455"/>
      <c r="L26" s="455"/>
      <c r="M26" s="455"/>
      <c r="N26" s="455"/>
      <c r="O26" s="455"/>
      <c r="P26" s="455"/>
      <c r="Q26" s="455"/>
      <c r="R26" s="455"/>
      <c r="S26" s="455"/>
      <c r="T26" s="455"/>
      <c r="U26" s="455"/>
      <c r="V26" s="455"/>
      <c r="W26" s="455"/>
      <c r="X26" s="456"/>
    </row>
    <row r="27" spans="2:28" ht="19.5" customHeight="1" x14ac:dyDescent="0.2">
      <c r="B27" s="464" t="s">
        <v>66</v>
      </c>
      <c r="C27" s="467" t="s">
        <v>91</v>
      </c>
      <c r="D27" s="132" t="s">
        <v>63</v>
      </c>
      <c r="E27" s="470" t="s">
        <v>67</v>
      </c>
      <c r="F27" s="470"/>
      <c r="G27" s="470"/>
      <c r="H27" s="470"/>
      <c r="I27" s="470"/>
      <c r="J27" s="470"/>
      <c r="K27" s="470"/>
      <c r="L27" s="470"/>
      <c r="M27" s="470"/>
      <c r="N27" s="470"/>
      <c r="O27" s="470"/>
      <c r="P27" s="470"/>
      <c r="Q27" s="470"/>
      <c r="R27" s="470"/>
      <c r="S27" s="470"/>
      <c r="T27" s="470"/>
      <c r="U27" s="470"/>
      <c r="V27" s="470" t="s">
        <v>68</v>
      </c>
      <c r="W27" s="470"/>
      <c r="X27" s="471"/>
    </row>
    <row r="28" spans="2:28" ht="19.5" customHeight="1" x14ac:dyDescent="0.2">
      <c r="B28" s="465"/>
      <c r="C28" s="468"/>
      <c r="D28" s="130" t="s">
        <v>28</v>
      </c>
      <c r="E28" s="446"/>
      <c r="F28" s="447"/>
      <c r="G28" s="131"/>
      <c r="H28" s="131"/>
      <c r="I28" s="131"/>
      <c r="J28" s="131"/>
      <c r="K28" s="131"/>
      <c r="L28" s="131"/>
      <c r="M28" s="131"/>
      <c r="N28" s="131"/>
      <c r="O28" s="131"/>
      <c r="P28" s="447"/>
      <c r="Q28" s="448"/>
      <c r="R28" s="449" t="s">
        <v>64</v>
      </c>
      <c r="S28" s="449"/>
      <c r="T28" s="449"/>
      <c r="U28" s="449"/>
      <c r="V28" s="449" t="s">
        <v>69</v>
      </c>
      <c r="W28" s="449"/>
      <c r="X28" s="450"/>
    </row>
    <row r="29" spans="2:28" ht="15" customHeight="1" x14ac:dyDescent="0.2">
      <c r="B29" s="465"/>
      <c r="C29" s="468"/>
      <c r="D29" s="453" t="s">
        <v>65</v>
      </c>
      <c r="E29" s="453" t="s">
        <v>70</v>
      </c>
      <c r="F29" s="453"/>
      <c r="G29" s="453"/>
      <c r="H29" s="453"/>
      <c r="I29" s="453"/>
      <c r="J29" s="453"/>
      <c r="K29" s="453"/>
      <c r="L29" s="453"/>
      <c r="M29" s="453"/>
      <c r="N29" s="453"/>
      <c r="O29" s="453"/>
      <c r="P29" s="453"/>
      <c r="Q29" s="453"/>
      <c r="R29" s="453"/>
      <c r="S29" s="453"/>
      <c r="T29" s="453"/>
      <c r="U29" s="453"/>
      <c r="V29" s="453"/>
      <c r="W29" s="453"/>
      <c r="X29" s="454"/>
    </row>
    <row r="30" spans="2:28" ht="24" customHeight="1" thickBot="1" x14ac:dyDescent="0.25">
      <c r="B30" s="465"/>
      <c r="C30" s="469"/>
      <c r="D30" s="472"/>
      <c r="E30" s="472"/>
      <c r="F30" s="472"/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72"/>
      <c r="R30" s="472"/>
      <c r="S30" s="472"/>
      <c r="T30" s="472"/>
      <c r="U30" s="472"/>
      <c r="V30" s="472"/>
      <c r="W30" s="472"/>
      <c r="X30" s="473"/>
    </row>
    <row r="31" spans="2:28" ht="19.5" customHeight="1" thickTop="1" x14ac:dyDescent="0.2">
      <c r="B31" s="465"/>
      <c r="C31" s="441" t="s">
        <v>58</v>
      </c>
      <c r="D31" s="129" t="s">
        <v>63</v>
      </c>
      <c r="E31" s="444" t="s">
        <v>67</v>
      </c>
      <c r="F31" s="444"/>
      <c r="G31" s="444"/>
      <c r="H31" s="444"/>
      <c r="I31" s="444"/>
      <c r="J31" s="444"/>
      <c r="K31" s="444"/>
      <c r="L31" s="444"/>
      <c r="M31" s="444"/>
      <c r="N31" s="444"/>
      <c r="O31" s="444"/>
      <c r="P31" s="444"/>
      <c r="Q31" s="444"/>
      <c r="R31" s="444"/>
      <c r="S31" s="444"/>
      <c r="T31" s="444"/>
      <c r="U31" s="444"/>
      <c r="V31" s="444" t="s">
        <v>68</v>
      </c>
      <c r="W31" s="444"/>
      <c r="X31" s="445"/>
    </row>
    <row r="32" spans="2:28" ht="19.5" customHeight="1" x14ac:dyDescent="0.2">
      <c r="B32" s="465"/>
      <c r="C32" s="442"/>
      <c r="D32" s="130" t="s">
        <v>28</v>
      </c>
      <c r="E32" s="446"/>
      <c r="F32" s="447"/>
      <c r="G32" s="131"/>
      <c r="H32" s="131"/>
      <c r="I32" s="131"/>
      <c r="J32" s="131"/>
      <c r="K32" s="131"/>
      <c r="L32" s="131"/>
      <c r="M32" s="131"/>
      <c r="N32" s="131"/>
      <c r="O32" s="131"/>
      <c r="P32" s="447"/>
      <c r="Q32" s="448"/>
      <c r="R32" s="449" t="s">
        <v>64</v>
      </c>
      <c r="S32" s="449"/>
      <c r="T32" s="449"/>
      <c r="U32" s="449"/>
      <c r="V32" s="449" t="s">
        <v>69</v>
      </c>
      <c r="W32" s="449"/>
      <c r="X32" s="450"/>
    </row>
    <row r="33" spans="2:24" ht="15" customHeight="1" x14ac:dyDescent="0.2">
      <c r="B33" s="465"/>
      <c r="C33" s="442"/>
      <c r="D33" s="451" t="s">
        <v>65</v>
      </c>
      <c r="E33" s="453" t="s">
        <v>70</v>
      </c>
      <c r="F33" s="453"/>
      <c r="G33" s="453"/>
      <c r="H33" s="453"/>
      <c r="I33" s="453"/>
      <c r="J33" s="453"/>
      <c r="K33" s="453"/>
      <c r="L33" s="453"/>
      <c r="M33" s="453"/>
      <c r="N33" s="453"/>
      <c r="O33" s="453"/>
      <c r="P33" s="453"/>
      <c r="Q33" s="453"/>
      <c r="R33" s="453"/>
      <c r="S33" s="453"/>
      <c r="T33" s="453"/>
      <c r="U33" s="453"/>
      <c r="V33" s="453"/>
      <c r="W33" s="453"/>
      <c r="X33" s="454"/>
    </row>
    <row r="34" spans="2:24" ht="24" customHeight="1" thickBot="1" x14ac:dyDescent="0.25">
      <c r="B34" s="466"/>
      <c r="C34" s="443"/>
      <c r="D34" s="452"/>
      <c r="E34" s="455"/>
      <c r="F34" s="455"/>
      <c r="G34" s="455"/>
      <c r="H34" s="455"/>
      <c r="I34" s="455"/>
      <c r="J34" s="455"/>
      <c r="K34" s="455"/>
      <c r="L34" s="455"/>
      <c r="M34" s="455"/>
      <c r="N34" s="455"/>
      <c r="O34" s="455"/>
      <c r="P34" s="455"/>
      <c r="Q34" s="455"/>
      <c r="R34" s="455"/>
      <c r="S34" s="455"/>
      <c r="T34" s="455"/>
      <c r="U34" s="455"/>
      <c r="V34" s="455"/>
      <c r="W34" s="455"/>
      <c r="X34" s="456"/>
    </row>
    <row r="35" spans="2:24" ht="25.5" customHeight="1" thickBot="1" x14ac:dyDescent="0.25">
      <c r="B35" s="54" t="s">
        <v>71</v>
      </c>
    </row>
    <row r="36" spans="2:24" ht="18.75" customHeight="1" x14ac:dyDescent="0.2">
      <c r="B36" s="55" t="s">
        <v>72</v>
      </c>
      <c r="F36" s="426" t="s">
        <v>73</v>
      </c>
      <c r="G36" s="427"/>
      <c r="H36" s="428"/>
      <c r="I36" s="429" t="s">
        <v>74</v>
      </c>
      <c r="J36" s="430"/>
      <c r="K36" s="430"/>
      <c r="L36" s="430"/>
      <c r="M36" s="430"/>
      <c r="N36" s="430"/>
      <c r="O36" s="430"/>
      <c r="P36" s="430"/>
      <c r="Q36" s="430"/>
      <c r="R36" s="430"/>
      <c r="S36" s="431"/>
      <c r="U36" s="424" t="s">
        <v>75</v>
      </c>
      <c r="V36" s="424" t="s">
        <v>76</v>
      </c>
      <c r="W36" s="439" t="s">
        <v>77</v>
      </c>
      <c r="X36" s="457"/>
    </row>
    <row r="37" spans="2:24" ht="18.75" customHeight="1" thickBot="1" x14ac:dyDescent="0.25">
      <c r="F37" s="459" t="s">
        <v>78</v>
      </c>
      <c r="G37" s="460"/>
      <c r="H37" s="461"/>
      <c r="I37" s="462"/>
      <c r="J37" s="432"/>
      <c r="K37" s="432"/>
      <c r="L37" s="432"/>
      <c r="M37" s="432"/>
      <c r="N37" s="432"/>
      <c r="O37" s="432"/>
      <c r="P37" s="432"/>
      <c r="Q37" s="432"/>
      <c r="R37" s="432"/>
      <c r="S37" s="434"/>
      <c r="U37" s="425"/>
      <c r="V37" s="425"/>
      <c r="W37" s="440"/>
      <c r="X37" s="458"/>
    </row>
    <row r="38" spans="2:24" ht="18.75" customHeight="1" thickBot="1" x14ac:dyDescent="0.25">
      <c r="F38" s="436" t="s">
        <v>79</v>
      </c>
      <c r="G38" s="437"/>
      <c r="H38" s="438"/>
      <c r="I38" s="463"/>
      <c r="J38" s="433"/>
      <c r="K38" s="433"/>
      <c r="L38" s="433"/>
      <c r="M38" s="433"/>
      <c r="N38" s="433"/>
      <c r="O38" s="433"/>
      <c r="P38" s="433"/>
      <c r="Q38" s="433"/>
      <c r="R38" s="433"/>
      <c r="S38" s="435"/>
      <c r="U38" s="311" t="s">
        <v>80</v>
      </c>
      <c r="V38" s="312"/>
      <c r="W38" s="56"/>
      <c r="X38" s="57"/>
    </row>
    <row r="39" spans="2:24" x14ac:dyDescent="0.2">
      <c r="B39" s="58"/>
      <c r="C39" s="59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</row>
    <row r="41" spans="2:24" x14ac:dyDescent="0.2">
      <c r="B41" s="60"/>
    </row>
    <row r="42" spans="2:24" x14ac:dyDescent="0.2">
      <c r="B42" s="70"/>
    </row>
    <row r="43" spans="2:24" x14ac:dyDescent="0.2">
      <c r="B43" s="61"/>
    </row>
    <row r="44" spans="2:24" x14ac:dyDescent="0.2">
      <c r="B44" s="62"/>
    </row>
  </sheetData>
  <mergeCells count="90">
    <mergeCell ref="B5:B12"/>
    <mergeCell ref="C5:C8"/>
    <mergeCell ref="E5:V5"/>
    <mergeCell ref="W5:X5"/>
    <mergeCell ref="E6:V6"/>
    <mergeCell ref="D7:D8"/>
    <mergeCell ref="E7:V7"/>
    <mergeCell ref="E8:V8"/>
    <mergeCell ref="C9:C12"/>
    <mergeCell ref="E9:V9"/>
    <mergeCell ref="W9:X9"/>
    <mergeCell ref="E10:V10"/>
    <mergeCell ref="D11:D12"/>
    <mergeCell ref="E11:V11"/>
    <mergeCell ref="E12:V12"/>
    <mergeCell ref="B13:B18"/>
    <mergeCell ref="C13:C15"/>
    <mergeCell ref="D13:D14"/>
    <mergeCell ref="E13:X13"/>
    <mergeCell ref="E14:X14"/>
    <mergeCell ref="E15:R15"/>
    <mergeCell ref="S15:U15"/>
    <mergeCell ref="V15:X15"/>
    <mergeCell ref="C16:C18"/>
    <mergeCell ref="D16:D17"/>
    <mergeCell ref="E16:X17"/>
    <mergeCell ref="E18:R18"/>
    <mergeCell ref="S18:U18"/>
    <mergeCell ref="V18:X18"/>
    <mergeCell ref="E22:X22"/>
    <mergeCell ref="C23:C26"/>
    <mergeCell ref="E23:U23"/>
    <mergeCell ref="V23:X23"/>
    <mergeCell ref="E24:F24"/>
    <mergeCell ref="P24:Q24"/>
    <mergeCell ref="R24:U24"/>
    <mergeCell ref="V24:X24"/>
    <mergeCell ref="D25:D26"/>
    <mergeCell ref="E25:X25"/>
    <mergeCell ref="C19:C22"/>
    <mergeCell ref="E19:U19"/>
    <mergeCell ref="V19:X19"/>
    <mergeCell ref="E20:F20"/>
    <mergeCell ref="P20:Q20"/>
    <mergeCell ref="R20:U20"/>
    <mergeCell ref="E26:X26"/>
    <mergeCell ref="B27:B34"/>
    <mergeCell ref="C27:C30"/>
    <mergeCell ref="E27:U27"/>
    <mergeCell ref="V27:X27"/>
    <mergeCell ref="E28:F28"/>
    <mergeCell ref="P28:Q28"/>
    <mergeCell ref="R28:U28"/>
    <mergeCell ref="V28:X28"/>
    <mergeCell ref="D29:D30"/>
    <mergeCell ref="B19:B26"/>
    <mergeCell ref="V20:X20"/>
    <mergeCell ref="D21:D22"/>
    <mergeCell ref="E21:X21"/>
    <mergeCell ref="E29:X29"/>
    <mergeCell ref="E30:X30"/>
    <mergeCell ref="W36:W37"/>
    <mergeCell ref="C31:C34"/>
    <mergeCell ref="E31:U31"/>
    <mergeCell ref="V31:X31"/>
    <mergeCell ref="E32:F32"/>
    <mergeCell ref="P32:Q32"/>
    <mergeCell ref="R32:U32"/>
    <mergeCell ref="V32:X32"/>
    <mergeCell ref="D33:D34"/>
    <mergeCell ref="E33:X33"/>
    <mergeCell ref="E34:X34"/>
    <mergeCell ref="X36:X37"/>
    <mergeCell ref="F37:H37"/>
    <mergeCell ref="I37:I38"/>
    <mergeCell ref="U38:V38"/>
    <mergeCell ref="J37:J38"/>
    <mergeCell ref="U36:U37"/>
    <mergeCell ref="V36:V37"/>
    <mergeCell ref="F36:H36"/>
    <mergeCell ref="I36:S36"/>
    <mergeCell ref="P37:Q38"/>
    <mergeCell ref="R37:R38"/>
    <mergeCell ref="S37:S38"/>
    <mergeCell ref="F38:H38"/>
    <mergeCell ref="K37:K38"/>
    <mergeCell ref="L37:L38"/>
    <mergeCell ref="M37:M38"/>
    <mergeCell ref="N37:N38"/>
    <mergeCell ref="O37:O38"/>
  </mergeCells>
  <phoneticPr fontId="3"/>
  <pageMargins left="0.35" right="0.24" top="0.35" bottom="0.2" header="0.3" footer="0.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5"/>
  <sheetViews>
    <sheetView workbookViewId="0">
      <selection activeCell="B5" sqref="B5:K5"/>
    </sheetView>
  </sheetViews>
  <sheetFormatPr defaultRowHeight="13.2" x14ac:dyDescent="0.2"/>
  <cols>
    <col min="2" max="2" width="7.88671875" customWidth="1"/>
    <col min="3" max="11" width="6.21875" customWidth="1"/>
  </cols>
  <sheetData>
    <row r="5" spans="2:11" ht="31.2" customHeight="1" x14ac:dyDescent="0.2">
      <c r="B5" s="17" t="s">
        <v>13</v>
      </c>
      <c r="C5" s="18" t="str">
        <f>IF(AND(請求書!J33="",請求書!K33&lt;&gt;""),"￥",DBCS(請求書!J33))</f>
        <v/>
      </c>
      <c r="D5" s="19" t="str">
        <f>IF(AND(請求書!K33="",請求書!L33&lt;&gt;""),"￥",DBCS(請求書!K33))</f>
        <v/>
      </c>
      <c r="E5" s="20" t="str">
        <f>IF(AND(請求書!L33="",請求書!M33&lt;&gt;""),"￥",DBCS(請求書!L33))</f>
        <v/>
      </c>
      <c r="F5" s="18" t="str">
        <f>IF(AND(請求書!M33="",請求書!N33&lt;&gt;""),"￥",DBCS(請求書!M33))</f>
        <v/>
      </c>
      <c r="G5" s="19" t="str">
        <f>IF(AND(請求書!N33="",請求書!O33&lt;&gt;""),"￥",DBCS(請求書!N33))</f>
        <v/>
      </c>
      <c r="H5" s="19" t="str">
        <f>DBCS(請求書!O33)</f>
        <v/>
      </c>
      <c r="I5" s="18" t="str">
        <f>DBCS(請求書!P33)</f>
        <v/>
      </c>
      <c r="J5" s="19" t="str">
        <f>DBCS(請求書!Q33)</f>
        <v/>
      </c>
      <c r="K5" s="20" t="str">
        <f>DBCS(請求書!R33)</f>
        <v/>
      </c>
    </row>
  </sheetData>
  <phoneticPr fontId="3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zoomScale="85" zoomScaleNormal="85" workbookViewId="0">
      <selection activeCell="C21" sqref="C21:L21"/>
    </sheetView>
  </sheetViews>
  <sheetFormatPr defaultColWidth="9" defaultRowHeight="13.2" x14ac:dyDescent="0.2"/>
  <cols>
    <col min="1" max="1" width="3.6640625" style="29" customWidth="1"/>
    <col min="2" max="2" width="4.88671875" style="29" customWidth="1"/>
    <col min="3" max="12" width="1.88671875" style="29" customWidth="1"/>
    <col min="13" max="19" width="6.44140625" style="29" customWidth="1"/>
    <col min="20" max="20" width="25" style="29" customWidth="1"/>
    <col min="21" max="21" width="9" style="29"/>
    <col min="22" max="22" width="10.88671875" style="113" bestFit="1" customWidth="1"/>
    <col min="23" max="23" width="10.44140625" style="29" bestFit="1" customWidth="1"/>
    <col min="24" max="24" width="9.21875" style="29" bestFit="1" customWidth="1"/>
    <col min="25" max="16384" width="9" style="29"/>
  </cols>
  <sheetData>
    <row r="1" spans="1:26" ht="37.5" customHeight="1" x14ac:dyDescent="0.2">
      <c r="A1" s="75" t="s">
        <v>29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193" t="str">
        <f>IF(V1&lt;&gt;"",DBCS(TEXT(V1,"ggg e 年 m 月")),"令和        年        月")&amp;"分    （会津若松市）"</f>
        <v>令和        年        月分    （会津若松市）</v>
      </c>
      <c r="N1" s="193"/>
      <c r="O1" s="193"/>
      <c r="P1" s="193"/>
      <c r="Q1" s="193"/>
      <c r="R1" s="193"/>
      <c r="S1" s="193"/>
      <c r="T1" s="28"/>
      <c r="V1" s="118"/>
      <c r="W1" s="110"/>
      <c r="X1" s="30"/>
    </row>
    <row r="2" spans="1:26" ht="37.5" customHeight="1" x14ac:dyDescent="0.2">
      <c r="M2" s="194" t="str">
        <f>"医療機関名"&amp;IF(V2&lt;&gt;"","　　"&amp;V2,"")</f>
        <v>医療機関名</v>
      </c>
      <c r="N2" s="194"/>
      <c r="O2" s="194"/>
      <c r="P2" s="194"/>
      <c r="Q2" s="194"/>
      <c r="R2" s="194"/>
      <c r="S2" s="194"/>
      <c r="T2" s="195"/>
      <c r="V2" s="111"/>
      <c r="W2" s="110"/>
    </row>
    <row r="3" spans="1:26" ht="18.75" customHeight="1" x14ac:dyDescent="0.2">
      <c r="A3" s="196" t="s">
        <v>146</v>
      </c>
      <c r="B3" s="190" t="s">
        <v>30</v>
      </c>
      <c r="C3" s="198"/>
      <c r="D3" s="198"/>
      <c r="E3" s="198"/>
      <c r="F3" s="198"/>
      <c r="G3" s="198"/>
      <c r="H3" s="198"/>
      <c r="I3" s="198"/>
      <c r="J3" s="198"/>
      <c r="K3" s="198"/>
      <c r="L3" s="199"/>
      <c r="M3" s="200" t="s">
        <v>31</v>
      </c>
      <c r="N3" s="201"/>
      <c r="O3" s="200" t="s">
        <v>32</v>
      </c>
      <c r="P3" s="202"/>
      <c r="Q3" s="200" t="s">
        <v>33</v>
      </c>
      <c r="R3" s="202"/>
      <c r="S3" s="203" t="s">
        <v>34</v>
      </c>
      <c r="T3" s="205" t="s">
        <v>35</v>
      </c>
      <c r="V3" s="112"/>
      <c r="W3" s="110"/>
    </row>
    <row r="4" spans="1:26" ht="18.75" customHeight="1" x14ac:dyDescent="0.2">
      <c r="A4" s="197"/>
      <c r="B4" s="207" t="s">
        <v>36</v>
      </c>
      <c r="C4" s="208"/>
      <c r="D4" s="208"/>
      <c r="E4" s="208"/>
      <c r="F4" s="208"/>
      <c r="G4" s="208"/>
      <c r="H4" s="208"/>
      <c r="I4" s="208"/>
      <c r="J4" s="208"/>
      <c r="K4" s="208"/>
      <c r="L4" s="209"/>
      <c r="M4" s="31" t="s">
        <v>37</v>
      </c>
      <c r="N4" s="32" t="s">
        <v>38</v>
      </c>
      <c r="O4" s="31" t="s">
        <v>37</v>
      </c>
      <c r="P4" s="32" t="s">
        <v>38</v>
      </c>
      <c r="Q4" s="31" t="s">
        <v>39</v>
      </c>
      <c r="R4" s="32" t="s">
        <v>40</v>
      </c>
      <c r="S4" s="204"/>
      <c r="T4" s="206"/>
      <c r="V4" s="112"/>
      <c r="W4" s="110"/>
    </row>
    <row r="5" spans="1:26" ht="13.5" customHeight="1" x14ac:dyDescent="0.2">
      <c r="A5" s="187">
        <v>1</v>
      </c>
      <c r="B5" s="190"/>
      <c r="C5" s="33" t="str">
        <f>IF(V5&lt;&gt;"",INT(V5/1000000000),"")</f>
        <v/>
      </c>
      <c r="D5" s="33" t="str">
        <f>IF(V5&lt;&gt;"",INT(V5/100000000)-INT(V5/1000000000)*10,"")</f>
        <v/>
      </c>
      <c r="E5" s="33" t="str">
        <f>IF(V5&lt;&gt;"",INT(V5/10000000)-INT(V5/100000000)*10,"")</f>
        <v/>
      </c>
      <c r="F5" s="33" t="str">
        <f>IF(V5&lt;&gt;"",INT(V5/1000000)-INT(V5/10000000)*10,"")</f>
        <v/>
      </c>
      <c r="G5" s="33" t="str">
        <f>IF(V5&lt;&gt;"",INT(V5/100000)-INT(V5/1000000)*10,"")</f>
        <v/>
      </c>
      <c r="H5" s="33" t="str">
        <f>IF(V5&lt;&gt;"",INT(V5/10000)-INT(V5/100000)*10,"")</f>
        <v/>
      </c>
      <c r="I5" s="33" t="str">
        <f>IF(V5&lt;&gt;"",INT(V5/1000)-INT(V5/10000)*10,"")</f>
        <v/>
      </c>
      <c r="J5" s="33" t="str">
        <f>IF(V5&lt;&gt;"",INT(V5/100)-INT(V5/1000)*10,"")</f>
        <v/>
      </c>
      <c r="K5" s="33" t="str">
        <f>IF(V5&lt;&gt;"",INT(V5/10)-INT(V5/100)*10,"")</f>
        <v/>
      </c>
      <c r="L5" s="34" t="str">
        <f>IF(V5&lt;&gt;"",V5-INT(V5/10)*10,"")</f>
        <v/>
      </c>
      <c r="M5" s="169"/>
      <c r="N5" s="172"/>
      <c r="O5" s="169"/>
      <c r="P5" s="172"/>
      <c r="Q5" s="169"/>
      <c r="R5" s="172"/>
      <c r="S5" s="175"/>
      <c r="T5" s="178" t="str">
        <f>IF(W6&lt;&gt;"",TEXT(W6,"ggg e 年 m 月 d 日"),"令和　    年     月     日")&amp;"作成"</f>
        <v>令和　    年     月     日作成</v>
      </c>
      <c r="V5" s="119"/>
      <c r="W5" s="110"/>
    </row>
    <row r="6" spans="1:26" ht="32.25" customHeight="1" x14ac:dyDescent="0.2">
      <c r="A6" s="188"/>
      <c r="B6" s="191"/>
      <c r="C6" s="181" t="str">
        <f>IF(V6&lt;&gt;"",V6,"")</f>
        <v/>
      </c>
      <c r="D6" s="181"/>
      <c r="E6" s="181"/>
      <c r="F6" s="181"/>
      <c r="G6" s="181"/>
      <c r="H6" s="181"/>
      <c r="I6" s="181"/>
      <c r="J6" s="181"/>
      <c r="K6" s="181"/>
      <c r="L6" s="182"/>
      <c r="M6" s="170"/>
      <c r="N6" s="173"/>
      <c r="O6" s="170"/>
      <c r="P6" s="173"/>
      <c r="Q6" s="170"/>
      <c r="R6" s="173"/>
      <c r="S6" s="176"/>
      <c r="T6" s="179"/>
      <c r="V6" s="119"/>
      <c r="W6" s="120"/>
    </row>
    <row r="7" spans="1:26" ht="14.25" customHeight="1" x14ac:dyDescent="0.2">
      <c r="A7" s="189"/>
      <c r="B7" s="183" t="s">
        <v>41</v>
      </c>
      <c r="C7" s="184"/>
      <c r="D7" s="184" t="str">
        <f>IF(V7&lt;&gt;"",TEXT(V7,"ggg"),"M・T・S")</f>
        <v>M・T・S</v>
      </c>
      <c r="E7" s="184"/>
      <c r="F7" s="184"/>
      <c r="G7" s="185" t="str">
        <f>IF(V7&lt;&gt;"",TEXT(V7,"e年m月ｄ日"),"    年    月    日")</f>
        <v xml:space="preserve">    年    月    日</v>
      </c>
      <c r="H7" s="185"/>
      <c r="I7" s="185"/>
      <c r="J7" s="185"/>
      <c r="K7" s="185"/>
      <c r="L7" s="186"/>
      <c r="M7" s="171"/>
      <c r="N7" s="174"/>
      <c r="O7" s="171"/>
      <c r="P7" s="174"/>
      <c r="Q7" s="171"/>
      <c r="R7" s="174"/>
      <c r="S7" s="177"/>
      <c r="T7" s="180"/>
      <c r="V7" s="120"/>
      <c r="W7" s="110"/>
      <c r="X7" s="30"/>
    </row>
    <row r="8" spans="1:26" ht="13.5" customHeight="1" x14ac:dyDescent="0.2">
      <c r="A8" s="187">
        <v>2</v>
      </c>
      <c r="B8" s="190"/>
      <c r="C8" s="33" t="str">
        <f>IF(V8&lt;&gt;"",INT(V8/1000000000),"")</f>
        <v/>
      </c>
      <c r="D8" s="33" t="str">
        <f>IF(V8&lt;&gt;"",INT(V8/100000000)-INT(V8/1000000000)*10,"")</f>
        <v/>
      </c>
      <c r="E8" s="33" t="str">
        <f>IF(V8&lt;&gt;"",INT(V8/10000000)-INT(V8/100000000)*10,"")</f>
        <v/>
      </c>
      <c r="F8" s="33" t="str">
        <f>IF(V8&lt;&gt;"",INT(V8/1000000)-INT(V8/10000000)*10,"")</f>
        <v/>
      </c>
      <c r="G8" s="33" t="str">
        <f>IF(V8&lt;&gt;"",INT(V8/100000)-INT(V8/1000000)*10,"")</f>
        <v/>
      </c>
      <c r="H8" s="33" t="str">
        <f>IF(V8&lt;&gt;"",INT(V8/10000)-INT(V8/100000)*10,"")</f>
        <v/>
      </c>
      <c r="I8" s="33" t="str">
        <f>IF(V8&lt;&gt;"",INT(V8/1000)-INT(V8/10000)*10,"")</f>
        <v/>
      </c>
      <c r="J8" s="33" t="str">
        <f>IF(V8&lt;&gt;"",INT(V8/100)-INT(V8/1000)*10,"")</f>
        <v/>
      </c>
      <c r="K8" s="33" t="str">
        <f>IF(V8&lt;&gt;"",INT(V8/10)-INT(V8/100)*10,"")</f>
        <v/>
      </c>
      <c r="L8" s="34" t="str">
        <f>IF(V8&lt;&gt;"",V8-INT(V8/10)*10,"")</f>
        <v/>
      </c>
      <c r="M8" s="169"/>
      <c r="N8" s="172"/>
      <c r="O8" s="169"/>
      <c r="P8" s="172"/>
      <c r="Q8" s="169"/>
      <c r="R8" s="172"/>
      <c r="S8" s="175"/>
      <c r="T8" s="178" t="str">
        <f>IF(W9&lt;&gt;"",TEXT(W9,"ggg e 年 m 月 d 日"),"令和　    年     月     日")&amp;"作成"</f>
        <v>令和　    年     月     日作成</v>
      </c>
      <c r="V8" s="119"/>
      <c r="W8" s="110"/>
    </row>
    <row r="9" spans="1:26" ht="32.25" customHeight="1" x14ac:dyDescent="0.2">
      <c r="A9" s="188"/>
      <c r="B9" s="191"/>
      <c r="C9" s="181" t="str">
        <f>IF(V9&lt;&gt;"",V9,"")</f>
        <v/>
      </c>
      <c r="D9" s="181"/>
      <c r="E9" s="181"/>
      <c r="F9" s="181"/>
      <c r="G9" s="181"/>
      <c r="H9" s="181"/>
      <c r="I9" s="181"/>
      <c r="J9" s="181"/>
      <c r="K9" s="181"/>
      <c r="L9" s="182"/>
      <c r="M9" s="170"/>
      <c r="N9" s="173"/>
      <c r="O9" s="170"/>
      <c r="P9" s="173"/>
      <c r="Q9" s="170"/>
      <c r="R9" s="173"/>
      <c r="S9" s="176"/>
      <c r="T9" s="179"/>
      <c r="V9" s="119"/>
      <c r="W9" s="120"/>
      <c r="Z9" s="35"/>
    </row>
    <row r="10" spans="1:26" ht="14.25" customHeight="1" x14ac:dyDescent="0.2">
      <c r="A10" s="189"/>
      <c r="B10" s="183" t="s">
        <v>41</v>
      </c>
      <c r="C10" s="184"/>
      <c r="D10" s="184" t="str">
        <f>IF(V10&lt;&gt;"",TEXT(V10,"ggg"),"M・T・S")</f>
        <v>M・T・S</v>
      </c>
      <c r="E10" s="184"/>
      <c r="F10" s="184"/>
      <c r="G10" s="185" t="str">
        <f>IF(V10&lt;&gt;"",TEXT(V10,"e年m月ｄ日"),"    年    月    日")</f>
        <v xml:space="preserve">    年    月    日</v>
      </c>
      <c r="H10" s="185"/>
      <c r="I10" s="185"/>
      <c r="J10" s="185"/>
      <c r="K10" s="185"/>
      <c r="L10" s="186"/>
      <c r="M10" s="171"/>
      <c r="N10" s="174"/>
      <c r="O10" s="171"/>
      <c r="P10" s="174"/>
      <c r="Q10" s="171"/>
      <c r="R10" s="174"/>
      <c r="S10" s="177"/>
      <c r="T10" s="180"/>
      <c r="V10" s="120"/>
      <c r="W10" s="110"/>
      <c r="Y10" s="35"/>
    </row>
    <row r="11" spans="1:26" ht="13.5" customHeight="1" x14ac:dyDescent="0.2">
      <c r="A11" s="187">
        <v>3</v>
      </c>
      <c r="B11" s="190"/>
      <c r="C11" s="33" t="str">
        <f>IF(V11&lt;&gt;"",INT(V11/1000000000),"")</f>
        <v/>
      </c>
      <c r="D11" s="33" t="str">
        <f>IF(V11&lt;&gt;"",INT(V11/100000000)-INT(V11/1000000000)*10,"")</f>
        <v/>
      </c>
      <c r="E11" s="33" t="str">
        <f>IF(V11&lt;&gt;"",INT(V11/10000000)-INT(V11/100000000)*10,"")</f>
        <v/>
      </c>
      <c r="F11" s="33" t="str">
        <f>IF(V11&lt;&gt;"",INT(V11/1000000)-INT(V11/10000000)*10,"")</f>
        <v/>
      </c>
      <c r="G11" s="33" t="str">
        <f>IF(V11&lt;&gt;"",INT(V11/100000)-INT(V11/1000000)*10,"")</f>
        <v/>
      </c>
      <c r="H11" s="33" t="str">
        <f>IF(V11&lt;&gt;"",INT(V11/10000)-INT(V11/100000)*10,"")</f>
        <v/>
      </c>
      <c r="I11" s="33" t="str">
        <f>IF(V11&lt;&gt;"",INT(V11/1000)-INT(V11/10000)*10,"")</f>
        <v/>
      </c>
      <c r="J11" s="33" t="str">
        <f>IF(V11&lt;&gt;"",INT(V11/100)-INT(V11/1000)*10,"")</f>
        <v/>
      </c>
      <c r="K11" s="33" t="str">
        <f>IF(V11&lt;&gt;"",INT(V11/10)-INT(V11/100)*10,"")</f>
        <v/>
      </c>
      <c r="L11" s="34" t="str">
        <f>IF(V11&lt;&gt;"",V11-INT(V11/10)*10,"")</f>
        <v/>
      </c>
      <c r="M11" s="169"/>
      <c r="N11" s="172"/>
      <c r="O11" s="169"/>
      <c r="P11" s="172"/>
      <c r="Q11" s="169"/>
      <c r="R11" s="172"/>
      <c r="S11" s="175"/>
      <c r="T11" s="178" t="str">
        <f>IF(W12&lt;&gt;"",TEXT(W12,"ggg e 年 m 月 d 日"),"令和　    年     月     日")&amp;"作成"</f>
        <v>令和　    年     月     日作成</v>
      </c>
      <c r="V11" s="119"/>
      <c r="W11" s="110"/>
    </row>
    <row r="12" spans="1:26" ht="32.25" customHeight="1" x14ac:dyDescent="0.2">
      <c r="A12" s="188"/>
      <c r="B12" s="191"/>
      <c r="C12" s="181" t="str">
        <f>IF(V12&lt;&gt;"",V12,"")</f>
        <v/>
      </c>
      <c r="D12" s="181"/>
      <c r="E12" s="181"/>
      <c r="F12" s="181"/>
      <c r="G12" s="181"/>
      <c r="H12" s="181"/>
      <c r="I12" s="181"/>
      <c r="J12" s="181"/>
      <c r="K12" s="181"/>
      <c r="L12" s="182"/>
      <c r="M12" s="170"/>
      <c r="N12" s="173"/>
      <c r="O12" s="170"/>
      <c r="P12" s="173"/>
      <c r="Q12" s="170"/>
      <c r="R12" s="173"/>
      <c r="S12" s="176"/>
      <c r="T12" s="179"/>
      <c r="V12" s="119"/>
      <c r="W12" s="120"/>
      <c r="Z12" s="35"/>
    </row>
    <row r="13" spans="1:26" ht="14.25" customHeight="1" x14ac:dyDescent="0.2">
      <c r="A13" s="189"/>
      <c r="B13" s="183" t="s">
        <v>41</v>
      </c>
      <c r="C13" s="184"/>
      <c r="D13" s="184" t="str">
        <f>IF(V13&lt;&gt;"",TEXT(V13,"ggg"),"M・T・S")</f>
        <v>M・T・S</v>
      </c>
      <c r="E13" s="184"/>
      <c r="F13" s="184"/>
      <c r="G13" s="185" t="str">
        <f>IF(V13&lt;&gt;"",TEXT(V13,"e年m月ｄ日"),"    年    月    日")</f>
        <v xml:space="preserve">    年    月    日</v>
      </c>
      <c r="H13" s="185"/>
      <c r="I13" s="185"/>
      <c r="J13" s="185"/>
      <c r="K13" s="185"/>
      <c r="L13" s="186"/>
      <c r="M13" s="171"/>
      <c r="N13" s="174"/>
      <c r="O13" s="171"/>
      <c r="P13" s="174"/>
      <c r="Q13" s="171"/>
      <c r="R13" s="174"/>
      <c r="S13" s="177"/>
      <c r="T13" s="180"/>
      <c r="V13" s="119"/>
      <c r="W13" s="110"/>
      <c r="Y13" s="35"/>
    </row>
    <row r="14" spans="1:26" ht="13.5" customHeight="1" x14ac:dyDescent="0.2">
      <c r="A14" s="187">
        <v>4</v>
      </c>
      <c r="B14" s="190"/>
      <c r="C14" s="33" t="str">
        <f>IF(V14&lt;&gt;"",INT(V14/1000000000),"")</f>
        <v/>
      </c>
      <c r="D14" s="33" t="str">
        <f>IF(V14&lt;&gt;"",INT(V14/100000000)-INT(V14/1000000000)*10,"")</f>
        <v/>
      </c>
      <c r="E14" s="33" t="str">
        <f>IF(V14&lt;&gt;"",INT(V14/10000000)-INT(V14/100000000)*10,"")</f>
        <v/>
      </c>
      <c r="F14" s="33" t="str">
        <f>IF(V14&lt;&gt;"",INT(V14/1000000)-INT(V14/10000000)*10,"")</f>
        <v/>
      </c>
      <c r="G14" s="33" t="str">
        <f>IF(V14&lt;&gt;"",INT(V14/100000)-INT(V14/1000000)*10,"")</f>
        <v/>
      </c>
      <c r="H14" s="33" t="str">
        <f>IF(V14&lt;&gt;"",INT(V14/10000)-INT(V14/100000)*10,"")</f>
        <v/>
      </c>
      <c r="I14" s="33" t="str">
        <f>IF(V14&lt;&gt;"",INT(V14/1000)-INT(V14/10000)*10,"")</f>
        <v/>
      </c>
      <c r="J14" s="33" t="str">
        <f>IF(V14&lt;&gt;"",INT(V14/100)-INT(V14/1000)*10,"")</f>
        <v/>
      </c>
      <c r="K14" s="33" t="str">
        <f>IF(V14&lt;&gt;"",INT(V14/10)-INT(V14/100)*10,"")</f>
        <v/>
      </c>
      <c r="L14" s="34" t="str">
        <f>IF(V14&lt;&gt;"",V14-INT(V14/10)*10,"")</f>
        <v/>
      </c>
      <c r="M14" s="169"/>
      <c r="N14" s="172"/>
      <c r="O14" s="169"/>
      <c r="P14" s="172"/>
      <c r="Q14" s="169"/>
      <c r="R14" s="172"/>
      <c r="S14" s="175"/>
      <c r="T14" s="178" t="str">
        <f>IF(W15&lt;&gt;"",TEXT(W15,"ggg e 年 m 月 d 日"),"令和　    年     月     日")&amp;"作成"</f>
        <v>令和　    年     月     日作成</v>
      </c>
      <c r="V14" s="119"/>
      <c r="W14" s="110"/>
    </row>
    <row r="15" spans="1:26" ht="32.25" customHeight="1" x14ac:dyDescent="0.2">
      <c r="A15" s="188"/>
      <c r="B15" s="191"/>
      <c r="C15" s="181" t="str">
        <f>IF(V15&lt;&gt;"",V15,"")</f>
        <v/>
      </c>
      <c r="D15" s="181"/>
      <c r="E15" s="181"/>
      <c r="F15" s="181"/>
      <c r="G15" s="181"/>
      <c r="H15" s="181"/>
      <c r="I15" s="181"/>
      <c r="J15" s="181"/>
      <c r="K15" s="181"/>
      <c r="L15" s="182"/>
      <c r="M15" s="170"/>
      <c r="N15" s="173"/>
      <c r="O15" s="170"/>
      <c r="P15" s="173"/>
      <c r="Q15" s="170"/>
      <c r="R15" s="173"/>
      <c r="S15" s="176"/>
      <c r="T15" s="179"/>
      <c r="V15" s="119"/>
      <c r="W15" s="120"/>
      <c r="Z15" s="35"/>
    </row>
    <row r="16" spans="1:26" ht="14.25" customHeight="1" x14ac:dyDescent="0.2">
      <c r="A16" s="189"/>
      <c r="B16" s="183" t="s">
        <v>41</v>
      </c>
      <c r="C16" s="184"/>
      <c r="D16" s="184" t="str">
        <f>IF(V16&lt;&gt;"",TEXT(V16,"ggg"),"M・T・S")</f>
        <v>M・T・S</v>
      </c>
      <c r="E16" s="184"/>
      <c r="F16" s="184"/>
      <c r="G16" s="185" t="str">
        <f>IF(V16&lt;&gt;"",TEXT(V16,"e年m月ｄ日"),"    年    月    日")</f>
        <v xml:space="preserve">    年    月    日</v>
      </c>
      <c r="H16" s="185"/>
      <c r="I16" s="185"/>
      <c r="J16" s="185"/>
      <c r="K16" s="185"/>
      <c r="L16" s="186"/>
      <c r="M16" s="171"/>
      <c r="N16" s="174"/>
      <c r="O16" s="171"/>
      <c r="P16" s="174"/>
      <c r="Q16" s="171"/>
      <c r="R16" s="174"/>
      <c r="S16" s="177"/>
      <c r="T16" s="180"/>
      <c r="V16" s="119"/>
      <c r="W16" s="110"/>
      <c r="Y16" s="35"/>
    </row>
    <row r="17" spans="1:26" ht="13.5" customHeight="1" x14ac:dyDescent="0.2">
      <c r="A17" s="187">
        <v>5</v>
      </c>
      <c r="B17" s="190"/>
      <c r="C17" s="33" t="str">
        <f>IF(V17&lt;&gt;"",INT(V17/1000000000),"")</f>
        <v/>
      </c>
      <c r="D17" s="33" t="str">
        <f>IF(V17&lt;&gt;"",INT(V17/100000000)-INT(V17/1000000000)*10,"")</f>
        <v/>
      </c>
      <c r="E17" s="33" t="str">
        <f>IF(V17&lt;&gt;"",INT(V17/10000000)-INT(V17/100000000)*10,"")</f>
        <v/>
      </c>
      <c r="F17" s="33" t="str">
        <f>IF(V17&lt;&gt;"",INT(V17/1000000)-INT(V17/10000000)*10,"")</f>
        <v/>
      </c>
      <c r="G17" s="33" t="str">
        <f>IF(V17&lt;&gt;"",INT(V17/100000)-INT(V17/1000000)*10,"")</f>
        <v/>
      </c>
      <c r="H17" s="33" t="str">
        <f>IF(V17&lt;&gt;"",INT(V17/10000)-INT(V17/100000)*10,"")</f>
        <v/>
      </c>
      <c r="I17" s="33" t="str">
        <f>IF(V17&lt;&gt;"",INT(V17/1000)-INT(V17/10000)*10,"")</f>
        <v/>
      </c>
      <c r="J17" s="33" t="str">
        <f>IF(V17&lt;&gt;"",INT(V17/100)-INT(V17/1000)*10,"")</f>
        <v/>
      </c>
      <c r="K17" s="33" t="str">
        <f>IF(V17&lt;&gt;"",INT(V17/10)-INT(V17/100)*10,"")</f>
        <v/>
      </c>
      <c r="L17" s="34" t="str">
        <f>IF(V17&lt;&gt;"",V17-INT(V17/10)*10,"")</f>
        <v/>
      </c>
      <c r="M17" s="169"/>
      <c r="N17" s="172"/>
      <c r="O17" s="169"/>
      <c r="P17" s="172"/>
      <c r="Q17" s="169"/>
      <c r="R17" s="172"/>
      <c r="S17" s="175"/>
      <c r="T17" s="178" t="str">
        <f>IF(W18&lt;&gt;"",TEXT(W18,"ggg e 年 m 月 d 日"),"令和　    年     月     日")&amp;"作成"</f>
        <v>令和　    年     月     日作成</v>
      </c>
      <c r="V17" s="119"/>
      <c r="W17" s="110"/>
    </row>
    <row r="18" spans="1:26" ht="32.25" customHeight="1" x14ac:dyDescent="0.2">
      <c r="A18" s="188"/>
      <c r="B18" s="191"/>
      <c r="C18" s="181" t="str">
        <f>IF(V18&lt;&gt;"",V18,"")</f>
        <v/>
      </c>
      <c r="D18" s="181"/>
      <c r="E18" s="181"/>
      <c r="F18" s="181"/>
      <c r="G18" s="181"/>
      <c r="H18" s="181"/>
      <c r="I18" s="181"/>
      <c r="J18" s="181"/>
      <c r="K18" s="181"/>
      <c r="L18" s="182"/>
      <c r="M18" s="170"/>
      <c r="N18" s="173"/>
      <c r="O18" s="170"/>
      <c r="P18" s="173"/>
      <c r="Q18" s="170"/>
      <c r="R18" s="173"/>
      <c r="S18" s="176"/>
      <c r="T18" s="179"/>
      <c r="V18" s="119"/>
      <c r="W18" s="120"/>
      <c r="Z18" s="35"/>
    </row>
    <row r="19" spans="1:26" ht="14.25" customHeight="1" x14ac:dyDescent="0.2">
      <c r="A19" s="189"/>
      <c r="B19" s="183" t="s">
        <v>41</v>
      </c>
      <c r="C19" s="184"/>
      <c r="D19" s="184" t="str">
        <f>IF(V19&lt;&gt;"",TEXT(V19,"ggg"),"M・T・S")</f>
        <v>M・T・S</v>
      </c>
      <c r="E19" s="184"/>
      <c r="F19" s="184"/>
      <c r="G19" s="185" t="str">
        <f>IF(V19&lt;&gt;"",TEXT(V19,"e年m月ｄ日"),"    年    月    日")</f>
        <v xml:space="preserve">    年    月    日</v>
      </c>
      <c r="H19" s="185"/>
      <c r="I19" s="185"/>
      <c r="J19" s="185"/>
      <c r="K19" s="185"/>
      <c r="L19" s="186"/>
      <c r="M19" s="171"/>
      <c r="N19" s="174"/>
      <c r="O19" s="171"/>
      <c r="P19" s="174"/>
      <c r="Q19" s="171"/>
      <c r="R19" s="174"/>
      <c r="S19" s="177"/>
      <c r="T19" s="180"/>
      <c r="V19" s="119"/>
      <c r="W19" s="110"/>
      <c r="Y19" s="35"/>
    </row>
    <row r="20" spans="1:26" ht="13.5" customHeight="1" x14ac:dyDescent="0.2">
      <c r="A20" s="187">
        <v>6</v>
      </c>
      <c r="B20" s="192"/>
      <c r="C20" s="33" t="str">
        <f>IF(V20&lt;&gt;"",INT(V20/1000000000),"")</f>
        <v/>
      </c>
      <c r="D20" s="33" t="str">
        <f>IF(V20&lt;&gt;"",INT(V20/100000000)-INT(V20/1000000000)*10,"")</f>
        <v/>
      </c>
      <c r="E20" s="33" t="str">
        <f>IF(V20&lt;&gt;"",INT(V20/10000000)-INT(V20/100000000)*10,"")</f>
        <v/>
      </c>
      <c r="F20" s="33" t="str">
        <f>IF(V20&lt;&gt;"",INT(V20/1000000)-INT(V20/10000000)*10,"")</f>
        <v/>
      </c>
      <c r="G20" s="33" t="str">
        <f>IF(V20&lt;&gt;"",INT(V20/100000)-INT(V20/1000000)*10,"")</f>
        <v/>
      </c>
      <c r="H20" s="33" t="str">
        <f>IF(V20&lt;&gt;"",INT(V20/10000)-INT(V20/100000)*10,"")</f>
        <v/>
      </c>
      <c r="I20" s="33" t="str">
        <f>IF(V20&lt;&gt;"",INT(V20/1000)-INT(V20/10000)*10,"")</f>
        <v/>
      </c>
      <c r="J20" s="33" t="str">
        <f>IF(V20&lt;&gt;"",INT(V20/100)-INT(V20/1000)*10,"")</f>
        <v/>
      </c>
      <c r="K20" s="33" t="str">
        <f>IF(V20&lt;&gt;"",INT(V20/10)-INT(V20/100)*10,"")</f>
        <v/>
      </c>
      <c r="L20" s="34" t="str">
        <f>IF(V20&lt;&gt;"",V20-INT(V20/10)*10,"")</f>
        <v/>
      </c>
      <c r="M20" s="169"/>
      <c r="N20" s="172"/>
      <c r="O20" s="169"/>
      <c r="P20" s="172"/>
      <c r="Q20" s="169"/>
      <c r="R20" s="172"/>
      <c r="S20" s="175"/>
      <c r="T20" s="178" t="str">
        <f>IF(W21&lt;&gt;"",TEXT(W21,"ggg e 年 m 月 d 日"),"令和　    年     月     日")&amp;"作成"</f>
        <v>令和　    年     月     日作成</v>
      </c>
      <c r="V20" s="119"/>
      <c r="W20" s="110"/>
    </row>
    <row r="21" spans="1:26" ht="32.25" customHeight="1" x14ac:dyDescent="0.2">
      <c r="A21" s="188"/>
      <c r="B21" s="191"/>
      <c r="C21" s="181" t="str">
        <f>IF(V21&lt;&gt;"",V21,"")</f>
        <v/>
      </c>
      <c r="D21" s="181"/>
      <c r="E21" s="181"/>
      <c r="F21" s="181"/>
      <c r="G21" s="181"/>
      <c r="H21" s="181"/>
      <c r="I21" s="181"/>
      <c r="J21" s="181"/>
      <c r="K21" s="181"/>
      <c r="L21" s="182"/>
      <c r="M21" s="170"/>
      <c r="N21" s="173"/>
      <c r="O21" s="170"/>
      <c r="P21" s="173"/>
      <c r="Q21" s="170"/>
      <c r="R21" s="173"/>
      <c r="S21" s="176"/>
      <c r="T21" s="179"/>
      <c r="V21" s="119"/>
      <c r="W21" s="120"/>
      <c r="Z21" s="35"/>
    </row>
    <row r="22" spans="1:26" ht="14.25" customHeight="1" x14ac:dyDescent="0.2">
      <c r="A22" s="189"/>
      <c r="B22" s="183" t="s">
        <v>41</v>
      </c>
      <c r="C22" s="184"/>
      <c r="D22" s="184" t="str">
        <f>IF(V22&lt;&gt;"",TEXT(V22,"ggg"),"M・T・S")</f>
        <v>M・T・S</v>
      </c>
      <c r="E22" s="184"/>
      <c r="F22" s="184"/>
      <c r="G22" s="185" t="str">
        <f>IF(V22&lt;&gt;"",TEXT(V22,"e年m月ｄ日"),"    年    月    日")</f>
        <v xml:space="preserve">    年    月    日</v>
      </c>
      <c r="H22" s="185"/>
      <c r="I22" s="185"/>
      <c r="J22" s="185"/>
      <c r="K22" s="185"/>
      <c r="L22" s="186"/>
      <c r="M22" s="171"/>
      <c r="N22" s="174"/>
      <c r="O22" s="171"/>
      <c r="P22" s="174"/>
      <c r="Q22" s="171"/>
      <c r="R22" s="174"/>
      <c r="S22" s="177"/>
      <c r="T22" s="180"/>
      <c r="V22" s="119"/>
      <c r="W22" s="110"/>
      <c r="Y22" s="35"/>
    </row>
    <row r="23" spans="1:26" ht="13.5" customHeight="1" x14ac:dyDescent="0.2">
      <c r="A23" s="187">
        <v>7</v>
      </c>
      <c r="B23" s="190"/>
      <c r="C23" s="33" t="str">
        <f>IF(V23&lt;&gt;"",INT(V23/1000000000),"")</f>
        <v/>
      </c>
      <c r="D23" s="33" t="str">
        <f>IF(V23&lt;&gt;"",INT(V23/100000000)-INT(V23/1000000000)*10,"")</f>
        <v/>
      </c>
      <c r="E23" s="33" t="str">
        <f>IF(V23&lt;&gt;"",INT(V23/10000000)-INT(V23/100000000)*10,"")</f>
        <v/>
      </c>
      <c r="F23" s="33" t="str">
        <f>IF(V23&lt;&gt;"",INT(V23/1000000)-INT(V23/10000000)*10,"")</f>
        <v/>
      </c>
      <c r="G23" s="33" t="str">
        <f>IF(V23&lt;&gt;"",INT(V23/100000)-INT(V23/1000000)*10,"")</f>
        <v/>
      </c>
      <c r="H23" s="33" t="str">
        <f>IF(V23&lt;&gt;"",INT(V23/10000)-INT(V23/100000)*10,"")</f>
        <v/>
      </c>
      <c r="I23" s="33" t="str">
        <f>IF(V23&lt;&gt;"",INT(V23/1000)-INT(V23/10000)*10,"")</f>
        <v/>
      </c>
      <c r="J23" s="33" t="str">
        <f>IF(V23&lt;&gt;"",INT(V23/100)-INT(V23/1000)*10,"")</f>
        <v/>
      </c>
      <c r="K23" s="33" t="str">
        <f>IF(V23&lt;&gt;"",INT(V23/10)-INT(V23/100)*10,"")</f>
        <v/>
      </c>
      <c r="L23" s="34" t="str">
        <f>IF(V23&lt;&gt;"",V23-INT(V23/10)*10,"")</f>
        <v/>
      </c>
      <c r="M23" s="169"/>
      <c r="N23" s="172"/>
      <c r="O23" s="169"/>
      <c r="P23" s="172"/>
      <c r="Q23" s="169"/>
      <c r="R23" s="172"/>
      <c r="S23" s="175"/>
      <c r="T23" s="178" t="str">
        <f>IF(W24&lt;&gt;"",TEXT(W24,"ggg e 年 m 月 d 日"),"令和　    年     月     日")&amp;"作成"</f>
        <v>令和　    年     月     日作成</v>
      </c>
      <c r="V23" s="119"/>
      <c r="W23" s="110"/>
    </row>
    <row r="24" spans="1:26" ht="32.25" customHeight="1" x14ac:dyDescent="0.2">
      <c r="A24" s="188"/>
      <c r="B24" s="191"/>
      <c r="C24" s="181" t="str">
        <f>IF(V24&lt;&gt;"",V24,"")</f>
        <v/>
      </c>
      <c r="D24" s="181"/>
      <c r="E24" s="181"/>
      <c r="F24" s="181"/>
      <c r="G24" s="181"/>
      <c r="H24" s="181"/>
      <c r="I24" s="181"/>
      <c r="J24" s="181"/>
      <c r="K24" s="181"/>
      <c r="L24" s="182"/>
      <c r="M24" s="170"/>
      <c r="N24" s="173"/>
      <c r="O24" s="170"/>
      <c r="P24" s="173"/>
      <c r="Q24" s="170"/>
      <c r="R24" s="173"/>
      <c r="S24" s="176"/>
      <c r="T24" s="179"/>
      <c r="V24" s="119"/>
      <c r="W24" s="120"/>
      <c r="Z24" s="35"/>
    </row>
    <row r="25" spans="1:26" ht="14.25" customHeight="1" x14ac:dyDescent="0.2">
      <c r="A25" s="189"/>
      <c r="B25" s="183" t="s">
        <v>41</v>
      </c>
      <c r="C25" s="184"/>
      <c r="D25" s="184" t="str">
        <f>IF(V25&lt;&gt;"",TEXT(V25,"ggg"),"M・T・S")</f>
        <v>M・T・S</v>
      </c>
      <c r="E25" s="184"/>
      <c r="F25" s="184"/>
      <c r="G25" s="185" t="str">
        <f>IF(V25&lt;&gt;"",TEXT(V25,"e年m月ｄ日"),"    年    月    日")</f>
        <v xml:space="preserve">    年    月    日</v>
      </c>
      <c r="H25" s="185"/>
      <c r="I25" s="185"/>
      <c r="J25" s="185"/>
      <c r="K25" s="185"/>
      <c r="L25" s="186"/>
      <c r="M25" s="171"/>
      <c r="N25" s="174"/>
      <c r="O25" s="171"/>
      <c r="P25" s="174"/>
      <c r="Q25" s="171"/>
      <c r="R25" s="174"/>
      <c r="S25" s="177"/>
      <c r="T25" s="180"/>
      <c r="V25" s="119"/>
      <c r="W25" s="110"/>
      <c r="Y25" s="35"/>
    </row>
    <row r="26" spans="1:26" ht="13.5" customHeight="1" x14ac:dyDescent="0.2">
      <c r="A26" s="187">
        <v>8</v>
      </c>
      <c r="B26" s="190"/>
      <c r="C26" s="33" t="str">
        <f>IF(V26&lt;&gt;"",INT(V26/1000000000),"")</f>
        <v/>
      </c>
      <c r="D26" s="33" t="str">
        <f>IF(V26&lt;&gt;"",INT(V26/100000000)-INT(V26/1000000000)*10,"")</f>
        <v/>
      </c>
      <c r="E26" s="33" t="str">
        <f>IF(V26&lt;&gt;"",INT(V26/10000000)-INT(V26/100000000)*10,"")</f>
        <v/>
      </c>
      <c r="F26" s="33" t="str">
        <f>IF(V26&lt;&gt;"",INT(V26/1000000)-INT(V26/10000000)*10,"")</f>
        <v/>
      </c>
      <c r="G26" s="33" t="str">
        <f>IF(V26&lt;&gt;"",INT(V26/100000)-INT(V26/1000000)*10,"")</f>
        <v/>
      </c>
      <c r="H26" s="33" t="str">
        <f>IF(V26&lt;&gt;"",INT(V26/10000)-INT(V26/100000)*10,"")</f>
        <v/>
      </c>
      <c r="I26" s="33" t="str">
        <f>IF(V26&lt;&gt;"",INT(V26/1000)-INT(V26/10000)*10,"")</f>
        <v/>
      </c>
      <c r="J26" s="33" t="str">
        <f>IF(V26&lt;&gt;"",INT(V26/100)-INT(V26/1000)*10,"")</f>
        <v/>
      </c>
      <c r="K26" s="33" t="str">
        <f>IF(V26&lt;&gt;"",INT(V26/10)-INT(V26/100)*10,"")</f>
        <v/>
      </c>
      <c r="L26" s="34" t="str">
        <f>IF(V26&lt;&gt;"",V26-INT(V26/10)*10,"")</f>
        <v/>
      </c>
      <c r="M26" s="169"/>
      <c r="N26" s="172"/>
      <c r="O26" s="169"/>
      <c r="P26" s="172"/>
      <c r="Q26" s="169"/>
      <c r="R26" s="172"/>
      <c r="S26" s="175"/>
      <c r="T26" s="178" t="str">
        <f>IF(W27&lt;&gt;"",TEXT(W27,"ggg e 年 m 月 d 日"),"令和　    年     月     日")&amp;"作成"</f>
        <v>令和　    年     月     日作成</v>
      </c>
      <c r="V26" s="119"/>
      <c r="W26" s="110"/>
    </row>
    <row r="27" spans="1:26" ht="32.25" customHeight="1" x14ac:dyDescent="0.2">
      <c r="A27" s="188"/>
      <c r="B27" s="191"/>
      <c r="C27" s="181" t="str">
        <f>IF(V27&lt;&gt;"",V27,"")</f>
        <v/>
      </c>
      <c r="D27" s="181"/>
      <c r="E27" s="181"/>
      <c r="F27" s="181"/>
      <c r="G27" s="181"/>
      <c r="H27" s="181"/>
      <c r="I27" s="181"/>
      <c r="J27" s="181"/>
      <c r="K27" s="181"/>
      <c r="L27" s="182"/>
      <c r="M27" s="170"/>
      <c r="N27" s="173"/>
      <c r="O27" s="170"/>
      <c r="P27" s="173"/>
      <c r="Q27" s="170"/>
      <c r="R27" s="173"/>
      <c r="S27" s="176"/>
      <c r="T27" s="179"/>
      <c r="V27" s="119"/>
      <c r="W27" s="120"/>
      <c r="Z27" s="35"/>
    </row>
    <row r="28" spans="1:26" ht="14.25" customHeight="1" x14ac:dyDescent="0.2">
      <c r="A28" s="189"/>
      <c r="B28" s="183" t="s">
        <v>41</v>
      </c>
      <c r="C28" s="184"/>
      <c r="D28" s="184" t="str">
        <f>IF(V28&lt;&gt;"",TEXT(V28,"ggg"),"M・T・S")</f>
        <v>M・T・S</v>
      </c>
      <c r="E28" s="184"/>
      <c r="F28" s="184"/>
      <c r="G28" s="185" t="str">
        <f>IF(V28&lt;&gt;"",TEXT(V28,"e年m月ｄ日"),"    年    月    日")</f>
        <v xml:space="preserve">    年    月    日</v>
      </c>
      <c r="H28" s="185"/>
      <c r="I28" s="185"/>
      <c r="J28" s="185"/>
      <c r="K28" s="185"/>
      <c r="L28" s="186"/>
      <c r="M28" s="171"/>
      <c r="N28" s="174"/>
      <c r="O28" s="171"/>
      <c r="P28" s="174"/>
      <c r="Q28" s="171"/>
      <c r="R28" s="174"/>
      <c r="S28" s="177"/>
      <c r="T28" s="180"/>
      <c r="V28" s="119"/>
      <c r="W28" s="110"/>
      <c r="Y28" s="35"/>
    </row>
    <row r="29" spans="1:26" ht="13.5" customHeight="1" x14ac:dyDescent="0.2">
      <c r="A29" s="187">
        <v>9</v>
      </c>
      <c r="B29" s="190"/>
      <c r="C29" s="33" t="str">
        <f>IF(V29&lt;&gt;"",INT(V29/1000000000),"")</f>
        <v/>
      </c>
      <c r="D29" s="33" t="str">
        <f>IF(V29&lt;&gt;"",INT(V29/100000000)-INT(V29/1000000000)*10,"")</f>
        <v/>
      </c>
      <c r="E29" s="33" t="str">
        <f>IF(V29&lt;&gt;"",INT(V29/10000000)-INT(V29/100000000)*10,"")</f>
        <v/>
      </c>
      <c r="F29" s="33" t="str">
        <f>IF(V29&lt;&gt;"",INT(V29/1000000)-INT(V29/10000000)*10,"")</f>
        <v/>
      </c>
      <c r="G29" s="33" t="str">
        <f>IF(V29&lt;&gt;"",INT(V29/100000)-INT(V29/1000000)*10,"")</f>
        <v/>
      </c>
      <c r="H29" s="33" t="str">
        <f>IF(V29&lt;&gt;"",INT(V29/10000)-INT(V29/100000)*10,"")</f>
        <v/>
      </c>
      <c r="I29" s="33" t="str">
        <f>IF(V29&lt;&gt;"",INT(V29/1000)-INT(V29/10000)*10,"")</f>
        <v/>
      </c>
      <c r="J29" s="33" t="str">
        <f>IF(V29&lt;&gt;"",INT(V29/100)-INT(V29/1000)*10,"")</f>
        <v/>
      </c>
      <c r="K29" s="33" t="str">
        <f>IF(V29&lt;&gt;"",INT(V29/10)-INT(V29/100)*10,"")</f>
        <v/>
      </c>
      <c r="L29" s="34" t="str">
        <f>IF(V29&lt;&gt;"",V29-INT(V29/10)*10,"")</f>
        <v/>
      </c>
      <c r="M29" s="169"/>
      <c r="N29" s="172"/>
      <c r="O29" s="169"/>
      <c r="P29" s="172"/>
      <c r="Q29" s="169"/>
      <c r="R29" s="172"/>
      <c r="S29" s="175"/>
      <c r="T29" s="178" t="str">
        <f>IF(W30&lt;&gt;"",TEXT(W30,"ggg e 年 m 月 d 日"),"令和　    年     月     日")&amp;"作成"</f>
        <v>令和　    年     月     日作成</v>
      </c>
      <c r="V29" s="119"/>
      <c r="W29" s="110"/>
    </row>
    <row r="30" spans="1:26" ht="32.25" customHeight="1" x14ac:dyDescent="0.2">
      <c r="A30" s="188"/>
      <c r="B30" s="191"/>
      <c r="C30" s="181" t="str">
        <f>IF(V30&lt;&gt;"",V30,"")</f>
        <v/>
      </c>
      <c r="D30" s="181"/>
      <c r="E30" s="181"/>
      <c r="F30" s="181"/>
      <c r="G30" s="181"/>
      <c r="H30" s="181"/>
      <c r="I30" s="181"/>
      <c r="J30" s="181"/>
      <c r="K30" s="181"/>
      <c r="L30" s="182"/>
      <c r="M30" s="170"/>
      <c r="N30" s="173"/>
      <c r="O30" s="170"/>
      <c r="P30" s="173"/>
      <c r="Q30" s="170"/>
      <c r="R30" s="173"/>
      <c r="S30" s="176"/>
      <c r="T30" s="179"/>
      <c r="V30" s="119"/>
      <c r="W30" s="120"/>
      <c r="Z30" s="35"/>
    </row>
    <row r="31" spans="1:26" ht="14.25" customHeight="1" x14ac:dyDescent="0.2">
      <c r="A31" s="189"/>
      <c r="B31" s="183" t="s">
        <v>41</v>
      </c>
      <c r="C31" s="184"/>
      <c r="D31" s="184" t="str">
        <f>IF(V31&lt;&gt;"",TEXT(V31,"ggg"),"M・T・S")</f>
        <v>M・T・S</v>
      </c>
      <c r="E31" s="184"/>
      <c r="F31" s="184"/>
      <c r="G31" s="185" t="str">
        <f>IF(V31&lt;&gt;"",TEXT(V31,"e年m月ｄ日"),"    年    月    日")</f>
        <v xml:space="preserve">    年    月    日</v>
      </c>
      <c r="H31" s="185"/>
      <c r="I31" s="185"/>
      <c r="J31" s="185"/>
      <c r="K31" s="185"/>
      <c r="L31" s="186"/>
      <c r="M31" s="171"/>
      <c r="N31" s="174"/>
      <c r="O31" s="171"/>
      <c r="P31" s="174"/>
      <c r="Q31" s="171"/>
      <c r="R31" s="174"/>
      <c r="S31" s="177"/>
      <c r="T31" s="180"/>
      <c r="V31" s="119"/>
      <c r="W31" s="110"/>
      <c r="Y31" s="35"/>
    </row>
    <row r="32" spans="1:26" ht="13.5" customHeight="1" x14ac:dyDescent="0.2">
      <c r="A32" s="187">
        <v>10</v>
      </c>
      <c r="B32" s="190"/>
      <c r="C32" s="33" t="str">
        <f>IF(V32&lt;&gt;"",INT(V32/1000000000),"")</f>
        <v/>
      </c>
      <c r="D32" s="33" t="str">
        <f>IF(V32&lt;&gt;"",INT(V32/100000000)-INT(V32/1000000000)*10,"")</f>
        <v/>
      </c>
      <c r="E32" s="33" t="str">
        <f>IF(V32&lt;&gt;"",INT(V32/10000000)-INT(V32/100000000)*10,"")</f>
        <v/>
      </c>
      <c r="F32" s="33" t="str">
        <f>IF(V32&lt;&gt;"",INT(V32/1000000)-INT(V32/10000000)*10,"")</f>
        <v/>
      </c>
      <c r="G32" s="33" t="str">
        <f>IF(V32&lt;&gt;"",INT(V32/100000)-INT(V32/1000000)*10,"")</f>
        <v/>
      </c>
      <c r="H32" s="33" t="str">
        <f>IF(V32&lt;&gt;"",INT(V32/10000)-INT(V32/100000)*10,"")</f>
        <v/>
      </c>
      <c r="I32" s="33" t="str">
        <f>IF(V32&lt;&gt;"",INT(V32/1000)-INT(V32/10000)*10,"")</f>
        <v/>
      </c>
      <c r="J32" s="33" t="str">
        <f>IF(V32&lt;&gt;"",INT(V32/100)-INT(V32/1000)*10,"")</f>
        <v/>
      </c>
      <c r="K32" s="33" t="str">
        <f>IF(V32&lt;&gt;"",INT(V32/10)-INT(V32/100)*10,"")</f>
        <v/>
      </c>
      <c r="L32" s="34" t="str">
        <f>IF(V32&lt;&gt;"",V32-INT(V32/10)*10,"")</f>
        <v/>
      </c>
      <c r="M32" s="169"/>
      <c r="N32" s="172"/>
      <c r="O32" s="169"/>
      <c r="P32" s="172"/>
      <c r="Q32" s="169"/>
      <c r="R32" s="172"/>
      <c r="S32" s="175"/>
      <c r="T32" s="178" t="str">
        <f>IF(W33&lt;&gt;"",TEXT(W33,"ggg e 年 m 月 d 日"),"令和　    年     月     日")&amp;"作成"</f>
        <v>令和　    年     月     日作成</v>
      </c>
      <c r="V32" s="119"/>
      <c r="W32" s="110"/>
    </row>
    <row r="33" spans="1:26" ht="32.25" customHeight="1" x14ac:dyDescent="0.2">
      <c r="A33" s="188"/>
      <c r="B33" s="191"/>
      <c r="C33" s="181" t="str">
        <f>IF(V33&lt;&gt;"",V33,"")</f>
        <v/>
      </c>
      <c r="D33" s="181"/>
      <c r="E33" s="181"/>
      <c r="F33" s="181"/>
      <c r="G33" s="181"/>
      <c r="H33" s="181"/>
      <c r="I33" s="181"/>
      <c r="J33" s="181"/>
      <c r="K33" s="181"/>
      <c r="L33" s="182"/>
      <c r="M33" s="170"/>
      <c r="N33" s="173"/>
      <c r="O33" s="170"/>
      <c r="P33" s="173"/>
      <c r="Q33" s="170"/>
      <c r="R33" s="173"/>
      <c r="S33" s="176"/>
      <c r="T33" s="179"/>
      <c r="V33" s="119"/>
      <c r="W33" s="120"/>
      <c r="Z33" s="35"/>
    </row>
    <row r="34" spans="1:26" ht="14.25" customHeight="1" x14ac:dyDescent="0.2">
      <c r="A34" s="189"/>
      <c r="B34" s="183" t="s">
        <v>41</v>
      </c>
      <c r="C34" s="184"/>
      <c r="D34" s="184" t="str">
        <f>IF(V34&lt;&gt;"",TEXT(V34,"ggg"),"M・T・S")</f>
        <v>M・T・S</v>
      </c>
      <c r="E34" s="184"/>
      <c r="F34" s="184"/>
      <c r="G34" s="185" t="str">
        <f>IF(V34&lt;&gt;"",TEXT(V34,"e年m月ｄ日"),"    年    月    日")</f>
        <v xml:space="preserve">    年    月    日</v>
      </c>
      <c r="H34" s="185"/>
      <c r="I34" s="185"/>
      <c r="J34" s="185"/>
      <c r="K34" s="185"/>
      <c r="L34" s="186"/>
      <c r="M34" s="171"/>
      <c r="N34" s="174"/>
      <c r="O34" s="171"/>
      <c r="P34" s="174"/>
      <c r="Q34" s="171"/>
      <c r="R34" s="174"/>
      <c r="S34" s="177"/>
      <c r="T34" s="180"/>
      <c r="V34" s="119"/>
      <c r="W34" s="110"/>
      <c r="Y34" s="35"/>
    </row>
    <row r="35" spans="1:26" ht="51" customHeight="1" x14ac:dyDescent="0.2">
      <c r="A35" s="166" t="s">
        <v>42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8"/>
      <c r="M35" s="36" t="str">
        <f>IF(COUNTA(M5:M34)&gt;0,COUNTA(M5:M34),"")</f>
        <v/>
      </c>
      <c r="N35" s="37" t="str">
        <f t="shared" ref="N35:S35" si="0">IF(COUNTA(N5:N34)&gt;0,COUNTA(N5:N34),"")</f>
        <v/>
      </c>
      <c r="O35" s="36" t="str">
        <f t="shared" si="0"/>
        <v/>
      </c>
      <c r="P35" s="37" t="str">
        <f t="shared" si="0"/>
        <v/>
      </c>
      <c r="Q35" s="36" t="str">
        <f t="shared" si="0"/>
        <v/>
      </c>
      <c r="R35" s="37" t="str">
        <f t="shared" si="0"/>
        <v/>
      </c>
      <c r="S35" s="38" t="str">
        <f t="shared" si="0"/>
        <v/>
      </c>
      <c r="T35" s="39"/>
    </row>
    <row r="36" spans="1:26" x14ac:dyDescent="0.2">
      <c r="Z36" s="35"/>
    </row>
    <row r="37" spans="1:26" x14ac:dyDescent="0.2">
      <c r="Y37" s="35"/>
    </row>
    <row r="39" spans="1:26" x14ac:dyDescent="0.2">
      <c r="Z39" s="35"/>
    </row>
    <row r="40" spans="1:26" x14ac:dyDescent="0.2">
      <c r="Y40" s="35"/>
    </row>
    <row r="42" spans="1:26" x14ac:dyDescent="0.2">
      <c r="Z42" s="35"/>
    </row>
    <row r="43" spans="1:26" x14ac:dyDescent="0.2">
      <c r="Y43" s="35"/>
    </row>
    <row r="45" spans="1:26" x14ac:dyDescent="0.2">
      <c r="Z45" s="35"/>
    </row>
    <row r="46" spans="1:26" x14ac:dyDescent="0.2">
      <c r="Y46" s="35"/>
    </row>
  </sheetData>
  <mergeCells count="151">
    <mergeCell ref="M1:S1"/>
    <mergeCell ref="M2:T2"/>
    <mergeCell ref="A3:A4"/>
    <mergeCell ref="B3:L3"/>
    <mergeCell ref="M3:N3"/>
    <mergeCell ref="O3:P3"/>
    <mergeCell ref="Q3:R3"/>
    <mergeCell ref="S3:S4"/>
    <mergeCell ref="T3:T4"/>
    <mergeCell ref="B4:L4"/>
    <mergeCell ref="Q5:Q7"/>
    <mergeCell ref="R5:R7"/>
    <mergeCell ref="S5:S7"/>
    <mergeCell ref="T5:T7"/>
    <mergeCell ref="C6:L6"/>
    <mergeCell ref="B7:C7"/>
    <mergeCell ref="D7:F7"/>
    <mergeCell ref="G7:L7"/>
    <mergeCell ref="A5:A7"/>
    <mergeCell ref="B5:B6"/>
    <mergeCell ref="M5:M7"/>
    <mergeCell ref="N5:N7"/>
    <mergeCell ref="O5:O7"/>
    <mergeCell ref="P5:P7"/>
    <mergeCell ref="Q8:Q10"/>
    <mergeCell ref="R8:R10"/>
    <mergeCell ref="S8:S10"/>
    <mergeCell ref="T8:T10"/>
    <mergeCell ref="C9:L9"/>
    <mergeCell ref="B10:C10"/>
    <mergeCell ref="D10:F10"/>
    <mergeCell ref="G10:L10"/>
    <mergeCell ref="A8:A10"/>
    <mergeCell ref="B8:B9"/>
    <mergeCell ref="M8:M10"/>
    <mergeCell ref="N8:N10"/>
    <mergeCell ref="O8:O10"/>
    <mergeCell ref="P8:P10"/>
    <mergeCell ref="Q11:Q13"/>
    <mergeCell ref="R11:R13"/>
    <mergeCell ref="S11:S13"/>
    <mergeCell ref="T11:T13"/>
    <mergeCell ref="C12:L12"/>
    <mergeCell ref="B13:C13"/>
    <mergeCell ref="D13:F13"/>
    <mergeCell ref="G13:L13"/>
    <mergeCell ref="A11:A13"/>
    <mergeCell ref="B11:B12"/>
    <mergeCell ref="M11:M13"/>
    <mergeCell ref="N11:N13"/>
    <mergeCell ref="O11:O13"/>
    <mergeCell ref="P11:P13"/>
    <mergeCell ref="Q14:Q16"/>
    <mergeCell ref="R14:R16"/>
    <mergeCell ref="S14:S16"/>
    <mergeCell ref="T14:T16"/>
    <mergeCell ref="C15:L15"/>
    <mergeCell ref="B16:C16"/>
    <mergeCell ref="D16:F16"/>
    <mergeCell ref="G16:L16"/>
    <mergeCell ref="A14:A16"/>
    <mergeCell ref="B14:B15"/>
    <mergeCell ref="M14:M16"/>
    <mergeCell ref="N14:N16"/>
    <mergeCell ref="O14:O16"/>
    <mergeCell ref="P14:P16"/>
    <mergeCell ref="Q17:Q19"/>
    <mergeCell ref="R17:R19"/>
    <mergeCell ref="S17:S19"/>
    <mergeCell ref="T17:T19"/>
    <mergeCell ref="C18:L18"/>
    <mergeCell ref="B19:C19"/>
    <mergeCell ref="D19:F19"/>
    <mergeCell ref="G19:L19"/>
    <mergeCell ref="A17:A19"/>
    <mergeCell ref="B17:B18"/>
    <mergeCell ref="M17:M19"/>
    <mergeCell ref="N17:N19"/>
    <mergeCell ref="O17:O19"/>
    <mergeCell ref="P17:P19"/>
    <mergeCell ref="Q20:Q22"/>
    <mergeCell ref="R20:R22"/>
    <mergeCell ref="S20:S22"/>
    <mergeCell ref="T20:T22"/>
    <mergeCell ref="C21:L21"/>
    <mergeCell ref="B22:C22"/>
    <mergeCell ref="D22:F22"/>
    <mergeCell ref="G22:L22"/>
    <mergeCell ref="A20:A22"/>
    <mergeCell ref="B20:B21"/>
    <mergeCell ref="M20:M22"/>
    <mergeCell ref="N20:N22"/>
    <mergeCell ref="O20:O22"/>
    <mergeCell ref="P20:P22"/>
    <mergeCell ref="Q23:Q25"/>
    <mergeCell ref="R23:R25"/>
    <mergeCell ref="S23:S25"/>
    <mergeCell ref="T23:T25"/>
    <mergeCell ref="C24:L24"/>
    <mergeCell ref="B25:C25"/>
    <mergeCell ref="D25:F25"/>
    <mergeCell ref="G25:L25"/>
    <mergeCell ref="A23:A25"/>
    <mergeCell ref="B23:B24"/>
    <mergeCell ref="M23:M25"/>
    <mergeCell ref="N23:N25"/>
    <mergeCell ref="O23:O25"/>
    <mergeCell ref="P23:P25"/>
    <mergeCell ref="Q26:Q28"/>
    <mergeCell ref="R26:R28"/>
    <mergeCell ref="S26:S28"/>
    <mergeCell ref="T26:T28"/>
    <mergeCell ref="C27:L27"/>
    <mergeCell ref="B28:C28"/>
    <mergeCell ref="D28:F28"/>
    <mergeCell ref="G28:L28"/>
    <mergeCell ref="A26:A28"/>
    <mergeCell ref="B26:B27"/>
    <mergeCell ref="M26:M28"/>
    <mergeCell ref="N26:N28"/>
    <mergeCell ref="O26:O28"/>
    <mergeCell ref="P26:P28"/>
    <mergeCell ref="Q29:Q31"/>
    <mergeCell ref="R29:R31"/>
    <mergeCell ref="S29:S31"/>
    <mergeCell ref="T29:T31"/>
    <mergeCell ref="C30:L30"/>
    <mergeCell ref="B31:C31"/>
    <mergeCell ref="D31:F31"/>
    <mergeCell ref="G31:L31"/>
    <mergeCell ref="A29:A31"/>
    <mergeCell ref="B29:B30"/>
    <mergeCell ref="M29:M31"/>
    <mergeCell ref="N29:N31"/>
    <mergeCell ref="O29:O31"/>
    <mergeCell ref="P29:P31"/>
    <mergeCell ref="A35:L35"/>
    <mergeCell ref="Q32:Q34"/>
    <mergeCell ref="R32:R34"/>
    <mergeCell ref="S32:S34"/>
    <mergeCell ref="T32:T34"/>
    <mergeCell ref="C33:L33"/>
    <mergeCell ref="B34:C34"/>
    <mergeCell ref="D34:F34"/>
    <mergeCell ref="G34:L34"/>
    <mergeCell ref="A32:A34"/>
    <mergeCell ref="B32:B33"/>
    <mergeCell ref="M32:M34"/>
    <mergeCell ref="N32:N34"/>
    <mergeCell ref="O32:O34"/>
    <mergeCell ref="P32:P34"/>
  </mergeCells>
  <phoneticPr fontId="3"/>
  <dataValidations disablePrompts="1" count="1">
    <dataValidation type="list" allowBlank="1" showInputMessage="1" showErrorMessage="1" sqref="M5:S34">
      <formula1>"○"</formula1>
    </dataValidation>
  </dataValidations>
  <printOptions horizontalCentered="1" verticalCentered="1"/>
  <pageMargins left="0.7" right="0.2" top="0.77" bottom="0.77" header="0.51181102362204722" footer="0.51181102362204722"/>
  <pageSetup paperSize="9"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"/>
  <sheetViews>
    <sheetView tabSelected="1" zoomScaleNormal="100" workbookViewId="0">
      <selection activeCell="AF4" sqref="AF4"/>
    </sheetView>
  </sheetViews>
  <sheetFormatPr defaultColWidth="9" defaultRowHeight="13.2" x14ac:dyDescent="0.2"/>
  <cols>
    <col min="1" max="1" width="3.6640625" style="29" customWidth="1"/>
    <col min="2" max="2" width="4.88671875" style="29" customWidth="1"/>
    <col min="3" max="12" width="1.77734375" style="29" customWidth="1"/>
    <col min="13" max="24" width="2.6640625" style="29" customWidth="1"/>
    <col min="25" max="27" width="5" style="29" customWidth="1"/>
    <col min="28" max="31" width="2.6640625" style="29" customWidth="1"/>
    <col min="32" max="32" width="10.44140625" style="29" customWidth="1"/>
    <col min="33" max="256" width="9" style="29"/>
    <col min="257" max="257" width="3.6640625" style="29" customWidth="1"/>
    <col min="258" max="258" width="4.88671875" style="29" customWidth="1"/>
    <col min="259" max="268" width="1.77734375" style="29" customWidth="1"/>
    <col min="269" max="280" width="2.6640625" style="29" customWidth="1"/>
    <col min="281" max="283" width="5" style="29" customWidth="1"/>
    <col min="284" max="287" width="2.6640625" style="29" customWidth="1"/>
    <col min="288" max="288" width="10.44140625" style="29" customWidth="1"/>
    <col min="289" max="512" width="9" style="29"/>
    <col min="513" max="513" width="3.6640625" style="29" customWidth="1"/>
    <col min="514" max="514" width="4.88671875" style="29" customWidth="1"/>
    <col min="515" max="524" width="1.77734375" style="29" customWidth="1"/>
    <col min="525" max="536" width="2.6640625" style="29" customWidth="1"/>
    <col min="537" max="539" width="5" style="29" customWidth="1"/>
    <col min="540" max="543" width="2.6640625" style="29" customWidth="1"/>
    <col min="544" max="544" width="10.44140625" style="29" customWidth="1"/>
    <col min="545" max="768" width="9" style="29"/>
    <col min="769" max="769" width="3.6640625" style="29" customWidth="1"/>
    <col min="770" max="770" width="4.88671875" style="29" customWidth="1"/>
    <col min="771" max="780" width="1.77734375" style="29" customWidth="1"/>
    <col min="781" max="792" width="2.6640625" style="29" customWidth="1"/>
    <col min="793" max="795" width="5" style="29" customWidth="1"/>
    <col min="796" max="799" width="2.6640625" style="29" customWidth="1"/>
    <col min="800" max="800" width="10.44140625" style="29" customWidth="1"/>
    <col min="801" max="1024" width="9" style="29"/>
    <col min="1025" max="1025" width="3.6640625" style="29" customWidth="1"/>
    <col min="1026" max="1026" width="4.88671875" style="29" customWidth="1"/>
    <col min="1027" max="1036" width="1.77734375" style="29" customWidth="1"/>
    <col min="1037" max="1048" width="2.6640625" style="29" customWidth="1"/>
    <col min="1049" max="1051" width="5" style="29" customWidth="1"/>
    <col min="1052" max="1055" width="2.6640625" style="29" customWidth="1"/>
    <col min="1056" max="1056" width="10.44140625" style="29" customWidth="1"/>
    <col min="1057" max="1280" width="9" style="29"/>
    <col min="1281" max="1281" width="3.6640625" style="29" customWidth="1"/>
    <col min="1282" max="1282" width="4.88671875" style="29" customWidth="1"/>
    <col min="1283" max="1292" width="1.77734375" style="29" customWidth="1"/>
    <col min="1293" max="1304" width="2.6640625" style="29" customWidth="1"/>
    <col min="1305" max="1307" width="5" style="29" customWidth="1"/>
    <col min="1308" max="1311" width="2.6640625" style="29" customWidth="1"/>
    <col min="1312" max="1312" width="10.44140625" style="29" customWidth="1"/>
    <col min="1313" max="1536" width="9" style="29"/>
    <col min="1537" max="1537" width="3.6640625" style="29" customWidth="1"/>
    <col min="1538" max="1538" width="4.88671875" style="29" customWidth="1"/>
    <col min="1539" max="1548" width="1.77734375" style="29" customWidth="1"/>
    <col min="1549" max="1560" width="2.6640625" style="29" customWidth="1"/>
    <col min="1561" max="1563" width="5" style="29" customWidth="1"/>
    <col min="1564" max="1567" width="2.6640625" style="29" customWidth="1"/>
    <col min="1568" max="1568" width="10.44140625" style="29" customWidth="1"/>
    <col min="1569" max="1792" width="9" style="29"/>
    <col min="1793" max="1793" width="3.6640625" style="29" customWidth="1"/>
    <col min="1794" max="1794" width="4.88671875" style="29" customWidth="1"/>
    <col min="1795" max="1804" width="1.77734375" style="29" customWidth="1"/>
    <col min="1805" max="1816" width="2.6640625" style="29" customWidth="1"/>
    <col min="1817" max="1819" width="5" style="29" customWidth="1"/>
    <col min="1820" max="1823" width="2.6640625" style="29" customWidth="1"/>
    <col min="1824" max="1824" width="10.44140625" style="29" customWidth="1"/>
    <col min="1825" max="2048" width="9" style="29"/>
    <col min="2049" max="2049" width="3.6640625" style="29" customWidth="1"/>
    <col min="2050" max="2050" width="4.88671875" style="29" customWidth="1"/>
    <col min="2051" max="2060" width="1.77734375" style="29" customWidth="1"/>
    <col min="2061" max="2072" width="2.6640625" style="29" customWidth="1"/>
    <col min="2073" max="2075" width="5" style="29" customWidth="1"/>
    <col min="2076" max="2079" width="2.6640625" style="29" customWidth="1"/>
    <col min="2080" max="2080" width="10.44140625" style="29" customWidth="1"/>
    <col min="2081" max="2304" width="9" style="29"/>
    <col min="2305" max="2305" width="3.6640625" style="29" customWidth="1"/>
    <col min="2306" max="2306" width="4.88671875" style="29" customWidth="1"/>
    <col min="2307" max="2316" width="1.77734375" style="29" customWidth="1"/>
    <col min="2317" max="2328" width="2.6640625" style="29" customWidth="1"/>
    <col min="2329" max="2331" width="5" style="29" customWidth="1"/>
    <col min="2332" max="2335" width="2.6640625" style="29" customWidth="1"/>
    <col min="2336" max="2336" width="10.44140625" style="29" customWidth="1"/>
    <col min="2337" max="2560" width="9" style="29"/>
    <col min="2561" max="2561" width="3.6640625" style="29" customWidth="1"/>
    <col min="2562" max="2562" width="4.88671875" style="29" customWidth="1"/>
    <col min="2563" max="2572" width="1.77734375" style="29" customWidth="1"/>
    <col min="2573" max="2584" width="2.6640625" style="29" customWidth="1"/>
    <col min="2585" max="2587" width="5" style="29" customWidth="1"/>
    <col min="2588" max="2591" width="2.6640625" style="29" customWidth="1"/>
    <col min="2592" max="2592" width="10.44140625" style="29" customWidth="1"/>
    <col min="2593" max="2816" width="9" style="29"/>
    <col min="2817" max="2817" width="3.6640625" style="29" customWidth="1"/>
    <col min="2818" max="2818" width="4.88671875" style="29" customWidth="1"/>
    <col min="2819" max="2828" width="1.77734375" style="29" customWidth="1"/>
    <col min="2829" max="2840" width="2.6640625" style="29" customWidth="1"/>
    <col min="2841" max="2843" width="5" style="29" customWidth="1"/>
    <col min="2844" max="2847" width="2.6640625" style="29" customWidth="1"/>
    <col min="2848" max="2848" width="10.44140625" style="29" customWidth="1"/>
    <col min="2849" max="3072" width="9" style="29"/>
    <col min="3073" max="3073" width="3.6640625" style="29" customWidth="1"/>
    <col min="3074" max="3074" width="4.88671875" style="29" customWidth="1"/>
    <col min="3075" max="3084" width="1.77734375" style="29" customWidth="1"/>
    <col min="3085" max="3096" width="2.6640625" style="29" customWidth="1"/>
    <col min="3097" max="3099" width="5" style="29" customWidth="1"/>
    <col min="3100" max="3103" width="2.6640625" style="29" customWidth="1"/>
    <col min="3104" max="3104" width="10.44140625" style="29" customWidth="1"/>
    <col min="3105" max="3328" width="9" style="29"/>
    <col min="3329" max="3329" width="3.6640625" style="29" customWidth="1"/>
    <col min="3330" max="3330" width="4.88671875" style="29" customWidth="1"/>
    <col min="3331" max="3340" width="1.77734375" style="29" customWidth="1"/>
    <col min="3341" max="3352" width="2.6640625" style="29" customWidth="1"/>
    <col min="3353" max="3355" width="5" style="29" customWidth="1"/>
    <col min="3356" max="3359" width="2.6640625" style="29" customWidth="1"/>
    <col min="3360" max="3360" width="10.44140625" style="29" customWidth="1"/>
    <col min="3361" max="3584" width="9" style="29"/>
    <col min="3585" max="3585" width="3.6640625" style="29" customWidth="1"/>
    <col min="3586" max="3586" width="4.88671875" style="29" customWidth="1"/>
    <col min="3587" max="3596" width="1.77734375" style="29" customWidth="1"/>
    <col min="3597" max="3608" width="2.6640625" style="29" customWidth="1"/>
    <col min="3609" max="3611" width="5" style="29" customWidth="1"/>
    <col min="3612" max="3615" width="2.6640625" style="29" customWidth="1"/>
    <col min="3616" max="3616" width="10.44140625" style="29" customWidth="1"/>
    <col min="3617" max="3840" width="9" style="29"/>
    <col min="3841" max="3841" width="3.6640625" style="29" customWidth="1"/>
    <col min="3842" max="3842" width="4.88671875" style="29" customWidth="1"/>
    <col min="3843" max="3852" width="1.77734375" style="29" customWidth="1"/>
    <col min="3853" max="3864" width="2.6640625" style="29" customWidth="1"/>
    <col min="3865" max="3867" width="5" style="29" customWidth="1"/>
    <col min="3868" max="3871" width="2.6640625" style="29" customWidth="1"/>
    <col min="3872" max="3872" width="10.44140625" style="29" customWidth="1"/>
    <col min="3873" max="4096" width="9" style="29"/>
    <col min="4097" max="4097" width="3.6640625" style="29" customWidth="1"/>
    <col min="4098" max="4098" width="4.88671875" style="29" customWidth="1"/>
    <col min="4099" max="4108" width="1.77734375" style="29" customWidth="1"/>
    <col min="4109" max="4120" width="2.6640625" style="29" customWidth="1"/>
    <col min="4121" max="4123" width="5" style="29" customWidth="1"/>
    <col min="4124" max="4127" width="2.6640625" style="29" customWidth="1"/>
    <col min="4128" max="4128" width="10.44140625" style="29" customWidth="1"/>
    <col min="4129" max="4352" width="9" style="29"/>
    <col min="4353" max="4353" width="3.6640625" style="29" customWidth="1"/>
    <col min="4354" max="4354" width="4.88671875" style="29" customWidth="1"/>
    <col min="4355" max="4364" width="1.77734375" style="29" customWidth="1"/>
    <col min="4365" max="4376" width="2.6640625" style="29" customWidth="1"/>
    <col min="4377" max="4379" width="5" style="29" customWidth="1"/>
    <col min="4380" max="4383" width="2.6640625" style="29" customWidth="1"/>
    <col min="4384" max="4384" width="10.44140625" style="29" customWidth="1"/>
    <col min="4385" max="4608" width="9" style="29"/>
    <col min="4609" max="4609" width="3.6640625" style="29" customWidth="1"/>
    <col min="4610" max="4610" width="4.88671875" style="29" customWidth="1"/>
    <col min="4611" max="4620" width="1.77734375" style="29" customWidth="1"/>
    <col min="4621" max="4632" width="2.6640625" style="29" customWidth="1"/>
    <col min="4633" max="4635" width="5" style="29" customWidth="1"/>
    <col min="4636" max="4639" width="2.6640625" style="29" customWidth="1"/>
    <col min="4640" max="4640" width="10.44140625" style="29" customWidth="1"/>
    <col min="4641" max="4864" width="9" style="29"/>
    <col min="4865" max="4865" width="3.6640625" style="29" customWidth="1"/>
    <col min="4866" max="4866" width="4.88671875" style="29" customWidth="1"/>
    <col min="4867" max="4876" width="1.77734375" style="29" customWidth="1"/>
    <col min="4877" max="4888" width="2.6640625" style="29" customWidth="1"/>
    <col min="4889" max="4891" width="5" style="29" customWidth="1"/>
    <col min="4892" max="4895" width="2.6640625" style="29" customWidth="1"/>
    <col min="4896" max="4896" width="10.44140625" style="29" customWidth="1"/>
    <col min="4897" max="5120" width="9" style="29"/>
    <col min="5121" max="5121" width="3.6640625" style="29" customWidth="1"/>
    <col min="5122" max="5122" width="4.88671875" style="29" customWidth="1"/>
    <col min="5123" max="5132" width="1.77734375" style="29" customWidth="1"/>
    <col min="5133" max="5144" width="2.6640625" style="29" customWidth="1"/>
    <col min="5145" max="5147" width="5" style="29" customWidth="1"/>
    <col min="5148" max="5151" width="2.6640625" style="29" customWidth="1"/>
    <col min="5152" max="5152" width="10.44140625" style="29" customWidth="1"/>
    <col min="5153" max="5376" width="9" style="29"/>
    <col min="5377" max="5377" width="3.6640625" style="29" customWidth="1"/>
    <col min="5378" max="5378" width="4.88671875" style="29" customWidth="1"/>
    <col min="5379" max="5388" width="1.77734375" style="29" customWidth="1"/>
    <col min="5389" max="5400" width="2.6640625" style="29" customWidth="1"/>
    <col min="5401" max="5403" width="5" style="29" customWidth="1"/>
    <col min="5404" max="5407" width="2.6640625" style="29" customWidth="1"/>
    <col min="5408" max="5408" width="10.44140625" style="29" customWidth="1"/>
    <col min="5409" max="5632" width="9" style="29"/>
    <col min="5633" max="5633" width="3.6640625" style="29" customWidth="1"/>
    <col min="5634" max="5634" width="4.88671875" style="29" customWidth="1"/>
    <col min="5635" max="5644" width="1.77734375" style="29" customWidth="1"/>
    <col min="5645" max="5656" width="2.6640625" style="29" customWidth="1"/>
    <col min="5657" max="5659" width="5" style="29" customWidth="1"/>
    <col min="5660" max="5663" width="2.6640625" style="29" customWidth="1"/>
    <col min="5664" max="5664" width="10.44140625" style="29" customWidth="1"/>
    <col min="5665" max="5888" width="9" style="29"/>
    <col min="5889" max="5889" width="3.6640625" style="29" customWidth="1"/>
    <col min="5890" max="5890" width="4.88671875" style="29" customWidth="1"/>
    <col min="5891" max="5900" width="1.77734375" style="29" customWidth="1"/>
    <col min="5901" max="5912" width="2.6640625" style="29" customWidth="1"/>
    <col min="5913" max="5915" width="5" style="29" customWidth="1"/>
    <col min="5916" max="5919" width="2.6640625" style="29" customWidth="1"/>
    <col min="5920" max="5920" width="10.44140625" style="29" customWidth="1"/>
    <col min="5921" max="6144" width="9" style="29"/>
    <col min="6145" max="6145" width="3.6640625" style="29" customWidth="1"/>
    <col min="6146" max="6146" width="4.88671875" style="29" customWidth="1"/>
    <col min="6147" max="6156" width="1.77734375" style="29" customWidth="1"/>
    <col min="6157" max="6168" width="2.6640625" style="29" customWidth="1"/>
    <col min="6169" max="6171" width="5" style="29" customWidth="1"/>
    <col min="6172" max="6175" width="2.6640625" style="29" customWidth="1"/>
    <col min="6176" max="6176" width="10.44140625" style="29" customWidth="1"/>
    <col min="6177" max="6400" width="9" style="29"/>
    <col min="6401" max="6401" width="3.6640625" style="29" customWidth="1"/>
    <col min="6402" max="6402" width="4.88671875" style="29" customWidth="1"/>
    <col min="6403" max="6412" width="1.77734375" style="29" customWidth="1"/>
    <col min="6413" max="6424" width="2.6640625" style="29" customWidth="1"/>
    <col min="6425" max="6427" width="5" style="29" customWidth="1"/>
    <col min="6428" max="6431" width="2.6640625" style="29" customWidth="1"/>
    <col min="6432" max="6432" width="10.44140625" style="29" customWidth="1"/>
    <col min="6433" max="6656" width="9" style="29"/>
    <col min="6657" max="6657" width="3.6640625" style="29" customWidth="1"/>
    <col min="6658" max="6658" width="4.88671875" style="29" customWidth="1"/>
    <col min="6659" max="6668" width="1.77734375" style="29" customWidth="1"/>
    <col min="6669" max="6680" width="2.6640625" style="29" customWidth="1"/>
    <col min="6681" max="6683" width="5" style="29" customWidth="1"/>
    <col min="6684" max="6687" width="2.6640625" style="29" customWidth="1"/>
    <col min="6688" max="6688" width="10.44140625" style="29" customWidth="1"/>
    <col min="6689" max="6912" width="9" style="29"/>
    <col min="6913" max="6913" width="3.6640625" style="29" customWidth="1"/>
    <col min="6914" max="6914" width="4.88671875" style="29" customWidth="1"/>
    <col min="6915" max="6924" width="1.77734375" style="29" customWidth="1"/>
    <col min="6925" max="6936" width="2.6640625" style="29" customWidth="1"/>
    <col min="6937" max="6939" width="5" style="29" customWidth="1"/>
    <col min="6940" max="6943" width="2.6640625" style="29" customWidth="1"/>
    <col min="6944" max="6944" width="10.44140625" style="29" customWidth="1"/>
    <col min="6945" max="7168" width="9" style="29"/>
    <col min="7169" max="7169" width="3.6640625" style="29" customWidth="1"/>
    <col min="7170" max="7170" width="4.88671875" style="29" customWidth="1"/>
    <col min="7171" max="7180" width="1.77734375" style="29" customWidth="1"/>
    <col min="7181" max="7192" width="2.6640625" style="29" customWidth="1"/>
    <col min="7193" max="7195" width="5" style="29" customWidth="1"/>
    <col min="7196" max="7199" width="2.6640625" style="29" customWidth="1"/>
    <col min="7200" max="7200" width="10.44140625" style="29" customWidth="1"/>
    <col min="7201" max="7424" width="9" style="29"/>
    <col min="7425" max="7425" width="3.6640625" style="29" customWidth="1"/>
    <col min="7426" max="7426" width="4.88671875" style="29" customWidth="1"/>
    <col min="7427" max="7436" width="1.77734375" style="29" customWidth="1"/>
    <col min="7437" max="7448" width="2.6640625" style="29" customWidth="1"/>
    <col min="7449" max="7451" width="5" style="29" customWidth="1"/>
    <col min="7452" max="7455" width="2.6640625" style="29" customWidth="1"/>
    <col min="7456" max="7456" width="10.44140625" style="29" customWidth="1"/>
    <col min="7457" max="7680" width="9" style="29"/>
    <col min="7681" max="7681" width="3.6640625" style="29" customWidth="1"/>
    <col min="7682" max="7682" width="4.88671875" style="29" customWidth="1"/>
    <col min="7683" max="7692" width="1.77734375" style="29" customWidth="1"/>
    <col min="7693" max="7704" width="2.6640625" style="29" customWidth="1"/>
    <col min="7705" max="7707" width="5" style="29" customWidth="1"/>
    <col min="7708" max="7711" width="2.6640625" style="29" customWidth="1"/>
    <col min="7712" max="7712" width="10.44140625" style="29" customWidth="1"/>
    <col min="7713" max="7936" width="9" style="29"/>
    <col min="7937" max="7937" width="3.6640625" style="29" customWidth="1"/>
    <col min="7938" max="7938" width="4.88671875" style="29" customWidth="1"/>
    <col min="7939" max="7948" width="1.77734375" style="29" customWidth="1"/>
    <col min="7949" max="7960" width="2.6640625" style="29" customWidth="1"/>
    <col min="7961" max="7963" width="5" style="29" customWidth="1"/>
    <col min="7964" max="7967" width="2.6640625" style="29" customWidth="1"/>
    <col min="7968" max="7968" width="10.44140625" style="29" customWidth="1"/>
    <col min="7969" max="8192" width="9" style="29"/>
    <col min="8193" max="8193" width="3.6640625" style="29" customWidth="1"/>
    <col min="8194" max="8194" width="4.88671875" style="29" customWidth="1"/>
    <col min="8195" max="8204" width="1.77734375" style="29" customWidth="1"/>
    <col min="8205" max="8216" width="2.6640625" style="29" customWidth="1"/>
    <col min="8217" max="8219" width="5" style="29" customWidth="1"/>
    <col min="8220" max="8223" width="2.6640625" style="29" customWidth="1"/>
    <col min="8224" max="8224" width="10.44140625" style="29" customWidth="1"/>
    <col min="8225" max="8448" width="9" style="29"/>
    <col min="8449" max="8449" width="3.6640625" style="29" customWidth="1"/>
    <col min="8450" max="8450" width="4.88671875" style="29" customWidth="1"/>
    <col min="8451" max="8460" width="1.77734375" style="29" customWidth="1"/>
    <col min="8461" max="8472" width="2.6640625" style="29" customWidth="1"/>
    <col min="8473" max="8475" width="5" style="29" customWidth="1"/>
    <col min="8476" max="8479" width="2.6640625" style="29" customWidth="1"/>
    <col min="8480" max="8480" width="10.44140625" style="29" customWidth="1"/>
    <col min="8481" max="8704" width="9" style="29"/>
    <col min="8705" max="8705" width="3.6640625" style="29" customWidth="1"/>
    <col min="8706" max="8706" width="4.88671875" style="29" customWidth="1"/>
    <col min="8707" max="8716" width="1.77734375" style="29" customWidth="1"/>
    <col min="8717" max="8728" width="2.6640625" style="29" customWidth="1"/>
    <col min="8729" max="8731" width="5" style="29" customWidth="1"/>
    <col min="8732" max="8735" width="2.6640625" style="29" customWidth="1"/>
    <col min="8736" max="8736" width="10.44140625" style="29" customWidth="1"/>
    <col min="8737" max="8960" width="9" style="29"/>
    <col min="8961" max="8961" width="3.6640625" style="29" customWidth="1"/>
    <col min="8962" max="8962" width="4.88671875" style="29" customWidth="1"/>
    <col min="8963" max="8972" width="1.77734375" style="29" customWidth="1"/>
    <col min="8973" max="8984" width="2.6640625" style="29" customWidth="1"/>
    <col min="8985" max="8987" width="5" style="29" customWidth="1"/>
    <col min="8988" max="8991" width="2.6640625" style="29" customWidth="1"/>
    <col min="8992" max="8992" width="10.44140625" style="29" customWidth="1"/>
    <col min="8993" max="9216" width="9" style="29"/>
    <col min="9217" max="9217" width="3.6640625" style="29" customWidth="1"/>
    <col min="9218" max="9218" width="4.88671875" style="29" customWidth="1"/>
    <col min="9219" max="9228" width="1.77734375" style="29" customWidth="1"/>
    <col min="9229" max="9240" width="2.6640625" style="29" customWidth="1"/>
    <col min="9241" max="9243" width="5" style="29" customWidth="1"/>
    <col min="9244" max="9247" width="2.6640625" style="29" customWidth="1"/>
    <col min="9248" max="9248" width="10.44140625" style="29" customWidth="1"/>
    <col min="9249" max="9472" width="9" style="29"/>
    <col min="9473" max="9473" width="3.6640625" style="29" customWidth="1"/>
    <col min="9474" max="9474" width="4.88671875" style="29" customWidth="1"/>
    <col min="9475" max="9484" width="1.77734375" style="29" customWidth="1"/>
    <col min="9485" max="9496" width="2.6640625" style="29" customWidth="1"/>
    <col min="9497" max="9499" width="5" style="29" customWidth="1"/>
    <col min="9500" max="9503" width="2.6640625" style="29" customWidth="1"/>
    <col min="9504" max="9504" width="10.44140625" style="29" customWidth="1"/>
    <col min="9505" max="9728" width="9" style="29"/>
    <col min="9729" max="9729" width="3.6640625" style="29" customWidth="1"/>
    <col min="9730" max="9730" width="4.88671875" style="29" customWidth="1"/>
    <col min="9731" max="9740" width="1.77734375" style="29" customWidth="1"/>
    <col min="9741" max="9752" width="2.6640625" style="29" customWidth="1"/>
    <col min="9753" max="9755" width="5" style="29" customWidth="1"/>
    <col min="9756" max="9759" width="2.6640625" style="29" customWidth="1"/>
    <col min="9760" max="9760" width="10.44140625" style="29" customWidth="1"/>
    <col min="9761" max="9984" width="9" style="29"/>
    <col min="9985" max="9985" width="3.6640625" style="29" customWidth="1"/>
    <col min="9986" max="9986" width="4.88671875" style="29" customWidth="1"/>
    <col min="9987" max="9996" width="1.77734375" style="29" customWidth="1"/>
    <col min="9997" max="10008" width="2.6640625" style="29" customWidth="1"/>
    <col min="10009" max="10011" width="5" style="29" customWidth="1"/>
    <col min="10012" max="10015" width="2.6640625" style="29" customWidth="1"/>
    <col min="10016" max="10016" width="10.44140625" style="29" customWidth="1"/>
    <col min="10017" max="10240" width="9" style="29"/>
    <col min="10241" max="10241" width="3.6640625" style="29" customWidth="1"/>
    <col min="10242" max="10242" width="4.88671875" style="29" customWidth="1"/>
    <col min="10243" max="10252" width="1.77734375" style="29" customWidth="1"/>
    <col min="10253" max="10264" width="2.6640625" style="29" customWidth="1"/>
    <col min="10265" max="10267" width="5" style="29" customWidth="1"/>
    <col min="10268" max="10271" width="2.6640625" style="29" customWidth="1"/>
    <col min="10272" max="10272" width="10.44140625" style="29" customWidth="1"/>
    <col min="10273" max="10496" width="9" style="29"/>
    <col min="10497" max="10497" width="3.6640625" style="29" customWidth="1"/>
    <col min="10498" max="10498" width="4.88671875" style="29" customWidth="1"/>
    <col min="10499" max="10508" width="1.77734375" style="29" customWidth="1"/>
    <col min="10509" max="10520" width="2.6640625" style="29" customWidth="1"/>
    <col min="10521" max="10523" width="5" style="29" customWidth="1"/>
    <col min="10524" max="10527" width="2.6640625" style="29" customWidth="1"/>
    <col min="10528" max="10528" width="10.44140625" style="29" customWidth="1"/>
    <col min="10529" max="10752" width="9" style="29"/>
    <col min="10753" max="10753" width="3.6640625" style="29" customWidth="1"/>
    <col min="10754" max="10754" width="4.88671875" style="29" customWidth="1"/>
    <col min="10755" max="10764" width="1.77734375" style="29" customWidth="1"/>
    <col min="10765" max="10776" width="2.6640625" style="29" customWidth="1"/>
    <col min="10777" max="10779" width="5" style="29" customWidth="1"/>
    <col min="10780" max="10783" width="2.6640625" style="29" customWidth="1"/>
    <col min="10784" max="10784" width="10.44140625" style="29" customWidth="1"/>
    <col min="10785" max="11008" width="9" style="29"/>
    <col min="11009" max="11009" width="3.6640625" style="29" customWidth="1"/>
    <col min="11010" max="11010" width="4.88671875" style="29" customWidth="1"/>
    <col min="11011" max="11020" width="1.77734375" style="29" customWidth="1"/>
    <col min="11021" max="11032" width="2.6640625" style="29" customWidth="1"/>
    <col min="11033" max="11035" width="5" style="29" customWidth="1"/>
    <col min="11036" max="11039" width="2.6640625" style="29" customWidth="1"/>
    <col min="11040" max="11040" width="10.44140625" style="29" customWidth="1"/>
    <col min="11041" max="11264" width="9" style="29"/>
    <col min="11265" max="11265" width="3.6640625" style="29" customWidth="1"/>
    <col min="11266" max="11266" width="4.88671875" style="29" customWidth="1"/>
    <col min="11267" max="11276" width="1.77734375" style="29" customWidth="1"/>
    <col min="11277" max="11288" width="2.6640625" style="29" customWidth="1"/>
    <col min="11289" max="11291" width="5" style="29" customWidth="1"/>
    <col min="11292" max="11295" width="2.6640625" style="29" customWidth="1"/>
    <col min="11296" max="11296" width="10.44140625" style="29" customWidth="1"/>
    <col min="11297" max="11520" width="9" style="29"/>
    <col min="11521" max="11521" width="3.6640625" style="29" customWidth="1"/>
    <col min="11522" max="11522" width="4.88671875" style="29" customWidth="1"/>
    <col min="11523" max="11532" width="1.77734375" style="29" customWidth="1"/>
    <col min="11533" max="11544" width="2.6640625" style="29" customWidth="1"/>
    <col min="11545" max="11547" width="5" style="29" customWidth="1"/>
    <col min="11548" max="11551" width="2.6640625" style="29" customWidth="1"/>
    <col min="11552" max="11552" width="10.44140625" style="29" customWidth="1"/>
    <col min="11553" max="11776" width="9" style="29"/>
    <col min="11777" max="11777" width="3.6640625" style="29" customWidth="1"/>
    <col min="11778" max="11778" width="4.88671875" style="29" customWidth="1"/>
    <col min="11779" max="11788" width="1.77734375" style="29" customWidth="1"/>
    <col min="11789" max="11800" width="2.6640625" style="29" customWidth="1"/>
    <col min="11801" max="11803" width="5" style="29" customWidth="1"/>
    <col min="11804" max="11807" width="2.6640625" style="29" customWidth="1"/>
    <col min="11808" max="11808" width="10.44140625" style="29" customWidth="1"/>
    <col min="11809" max="12032" width="9" style="29"/>
    <col min="12033" max="12033" width="3.6640625" style="29" customWidth="1"/>
    <col min="12034" max="12034" width="4.88671875" style="29" customWidth="1"/>
    <col min="12035" max="12044" width="1.77734375" style="29" customWidth="1"/>
    <col min="12045" max="12056" width="2.6640625" style="29" customWidth="1"/>
    <col min="12057" max="12059" width="5" style="29" customWidth="1"/>
    <col min="12060" max="12063" width="2.6640625" style="29" customWidth="1"/>
    <col min="12064" max="12064" width="10.44140625" style="29" customWidth="1"/>
    <col min="12065" max="12288" width="9" style="29"/>
    <col min="12289" max="12289" width="3.6640625" style="29" customWidth="1"/>
    <col min="12290" max="12290" width="4.88671875" style="29" customWidth="1"/>
    <col min="12291" max="12300" width="1.77734375" style="29" customWidth="1"/>
    <col min="12301" max="12312" width="2.6640625" style="29" customWidth="1"/>
    <col min="12313" max="12315" width="5" style="29" customWidth="1"/>
    <col min="12316" max="12319" width="2.6640625" style="29" customWidth="1"/>
    <col min="12320" max="12320" width="10.44140625" style="29" customWidth="1"/>
    <col min="12321" max="12544" width="9" style="29"/>
    <col min="12545" max="12545" width="3.6640625" style="29" customWidth="1"/>
    <col min="12546" max="12546" width="4.88671875" style="29" customWidth="1"/>
    <col min="12547" max="12556" width="1.77734375" style="29" customWidth="1"/>
    <col min="12557" max="12568" width="2.6640625" style="29" customWidth="1"/>
    <col min="12569" max="12571" width="5" style="29" customWidth="1"/>
    <col min="12572" max="12575" width="2.6640625" style="29" customWidth="1"/>
    <col min="12576" max="12576" width="10.44140625" style="29" customWidth="1"/>
    <col min="12577" max="12800" width="9" style="29"/>
    <col min="12801" max="12801" width="3.6640625" style="29" customWidth="1"/>
    <col min="12802" max="12802" width="4.88671875" style="29" customWidth="1"/>
    <col min="12803" max="12812" width="1.77734375" style="29" customWidth="1"/>
    <col min="12813" max="12824" width="2.6640625" style="29" customWidth="1"/>
    <col min="12825" max="12827" width="5" style="29" customWidth="1"/>
    <col min="12828" max="12831" width="2.6640625" style="29" customWidth="1"/>
    <col min="12832" max="12832" width="10.44140625" style="29" customWidth="1"/>
    <col min="12833" max="13056" width="9" style="29"/>
    <col min="13057" max="13057" width="3.6640625" style="29" customWidth="1"/>
    <col min="13058" max="13058" width="4.88671875" style="29" customWidth="1"/>
    <col min="13059" max="13068" width="1.77734375" style="29" customWidth="1"/>
    <col min="13069" max="13080" width="2.6640625" style="29" customWidth="1"/>
    <col min="13081" max="13083" width="5" style="29" customWidth="1"/>
    <col min="13084" max="13087" width="2.6640625" style="29" customWidth="1"/>
    <col min="13088" max="13088" width="10.44140625" style="29" customWidth="1"/>
    <col min="13089" max="13312" width="9" style="29"/>
    <col min="13313" max="13313" width="3.6640625" style="29" customWidth="1"/>
    <col min="13314" max="13314" width="4.88671875" style="29" customWidth="1"/>
    <col min="13315" max="13324" width="1.77734375" style="29" customWidth="1"/>
    <col min="13325" max="13336" width="2.6640625" style="29" customWidth="1"/>
    <col min="13337" max="13339" width="5" style="29" customWidth="1"/>
    <col min="13340" max="13343" width="2.6640625" style="29" customWidth="1"/>
    <col min="13344" max="13344" width="10.44140625" style="29" customWidth="1"/>
    <col min="13345" max="13568" width="9" style="29"/>
    <col min="13569" max="13569" width="3.6640625" style="29" customWidth="1"/>
    <col min="13570" max="13570" width="4.88671875" style="29" customWidth="1"/>
    <col min="13571" max="13580" width="1.77734375" style="29" customWidth="1"/>
    <col min="13581" max="13592" width="2.6640625" style="29" customWidth="1"/>
    <col min="13593" max="13595" width="5" style="29" customWidth="1"/>
    <col min="13596" max="13599" width="2.6640625" style="29" customWidth="1"/>
    <col min="13600" max="13600" width="10.44140625" style="29" customWidth="1"/>
    <col min="13601" max="13824" width="9" style="29"/>
    <col min="13825" max="13825" width="3.6640625" style="29" customWidth="1"/>
    <col min="13826" max="13826" width="4.88671875" style="29" customWidth="1"/>
    <col min="13827" max="13836" width="1.77734375" style="29" customWidth="1"/>
    <col min="13837" max="13848" width="2.6640625" style="29" customWidth="1"/>
    <col min="13849" max="13851" width="5" style="29" customWidth="1"/>
    <col min="13852" max="13855" width="2.6640625" style="29" customWidth="1"/>
    <col min="13856" max="13856" width="10.44140625" style="29" customWidth="1"/>
    <col min="13857" max="14080" width="9" style="29"/>
    <col min="14081" max="14081" width="3.6640625" style="29" customWidth="1"/>
    <col min="14082" max="14082" width="4.88671875" style="29" customWidth="1"/>
    <col min="14083" max="14092" width="1.77734375" style="29" customWidth="1"/>
    <col min="14093" max="14104" width="2.6640625" style="29" customWidth="1"/>
    <col min="14105" max="14107" width="5" style="29" customWidth="1"/>
    <col min="14108" max="14111" width="2.6640625" style="29" customWidth="1"/>
    <col min="14112" max="14112" width="10.44140625" style="29" customWidth="1"/>
    <col min="14113" max="14336" width="9" style="29"/>
    <col min="14337" max="14337" width="3.6640625" style="29" customWidth="1"/>
    <col min="14338" max="14338" width="4.88671875" style="29" customWidth="1"/>
    <col min="14339" max="14348" width="1.77734375" style="29" customWidth="1"/>
    <col min="14349" max="14360" width="2.6640625" style="29" customWidth="1"/>
    <col min="14361" max="14363" width="5" style="29" customWidth="1"/>
    <col min="14364" max="14367" width="2.6640625" style="29" customWidth="1"/>
    <col min="14368" max="14368" width="10.44140625" style="29" customWidth="1"/>
    <col min="14369" max="14592" width="9" style="29"/>
    <col min="14593" max="14593" width="3.6640625" style="29" customWidth="1"/>
    <col min="14594" max="14594" width="4.88671875" style="29" customWidth="1"/>
    <col min="14595" max="14604" width="1.77734375" style="29" customWidth="1"/>
    <col min="14605" max="14616" width="2.6640625" style="29" customWidth="1"/>
    <col min="14617" max="14619" width="5" style="29" customWidth="1"/>
    <col min="14620" max="14623" width="2.6640625" style="29" customWidth="1"/>
    <col min="14624" max="14624" width="10.44140625" style="29" customWidth="1"/>
    <col min="14625" max="14848" width="9" style="29"/>
    <col min="14849" max="14849" width="3.6640625" style="29" customWidth="1"/>
    <col min="14850" max="14850" width="4.88671875" style="29" customWidth="1"/>
    <col min="14851" max="14860" width="1.77734375" style="29" customWidth="1"/>
    <col min="14861" max="14872" width="2.6640625" style="29" customWidth="1"/>
    <col min="14873" max="14875" width="5" style="29" customWidth="1"/>
    <col min="14876" max="14879" width="2.6640625" style="29" customWidth="1"/>
    <col min="14880" max="14880" width="10.44140625" style="29" customWidth="1"/>
    <col min="14881" max="15104" width="9" style="29"/>
    <col min="15105" max="15105" width="3.6640625" style="29" customWidth="1"/>
    <col min="15106" max="15106" width="4.88671875" style="29" customWidth="1"/>
    <col min="15107" max="15116" width="1.77734375" style="29" customWidth="1"/>
    <col min="15117" max="15128" width="2.6640625" style="29" customWidth="1"/>
    <col min="15129" max="15131" width="5" style="29" customWidth="1"/>
    <col min="15132" max="15135" width="2.6640625" style="29" customWidth="1"/>
    <col min="15136" max="15136" width="10.44140625" style="29" customWidth="1"/>
    <col min="15137" max="15360" width="9" style="29"/>
    <col min="15361" max="15361" width="3.6640625" style="29" customWidth="1"/>
    <col min="15362" max="15362" width="4.88671875" style="29" customWidth="1"/>
    <col min="15363" max="15372" width="1.77734375" style="29" customWidth="1"/>
    <col min="15373" max="15384" width="2.6640625" style="29" customWidth="1"/>
    <col min="15385" max="15387" width="5" style="29" customWidth="1"/>
    <col min="15388" max="15391" width="2.6640625" style="29" customWidth="1"/>
    <col min="15392" max="15392" width="10.44140625" style="29" customWidth="1"/>
    <col min="15393" max="15616" width="9" style="29"/>
    <col min="15617" max="15617" width="3.6640625" style="29" customWidth="1"/>
    <col min="15618" max="15618" width="4.88671875" style="29" customWidth="1"/>
    <col min="15619" max="15628" width="1.77734375" style="29" customWidth="1"/>
    <col min="15629" max="15640" width="2.6640625" style="29" customWidth="1"/>
    <col min="15641" max="15643" width="5" style="29" customWidth="1"/>
    <col min="15644" max="15647" width="2.6640625" style="29" customWidth="1"/>
    <col min="15648" max="15648" width="10.44140625" style="29" customWidth="1"/>
    <col min="15649" max="15872" width="9" style="29"/>
    <col min="15873" max="15873" width="3.6640625" style="29" customWidth="1"/>
    <col min="15874" max="15874" width="4.88671875" style="29" customWidth="1"/>
    <col min="15875" max="15884" width="1.77734375" style="29" customWidth="1"/>
    <col min="15885" max="15896" width="2.6640625" style="29" customWidth="1"/>
    <col min="15897" max="15899" width="5" style="29" customWidth="1"/>
    <col min="15900" max="15903" width="2.6640625" style="29" customWidth="1"/>
    <col min="15904" max="15904" width="10.44140625" style="29" customWidth="1"/>
    <col min="15905" max="16128" width="9" style="29"/>
    <col min="16129" max="16129" width="3.6640625" style="29" customWidth="1"/>
    <col min="16130" max="16130" width="4.88671875" style="29" customWidth="1"/>
    <col min="16131" max="16140" width="1.77734375" style="29" customWidth="1"/>
    <col min="16141" max="16152" width="2.6640625" style="29" customWidth="1"/>
    <col min="16153" max="16155" width="5" style="29" customWidth="1"/>
    <col min="16156" max="16159" width="2.6640625" style="29" customWidth="1"/>
    <col min="16160" max="16160" width="10.44140625" style="29" customWidth="1"/>
    <col min="16161" max="16384" width="9" style="29"/>
  </cols>
  <sheetData>
    <row r="1" spans="1:32" ht="39" customHeight="1" x14ac:dyDescent="0.2">
      <c r="A1" s="257" t="s">
        <v>92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</row>
    <row r="2" spans="1:32" ht="61.5" customHeight="1" x14ac:dyDescent="0.2">
      <c r="A2" s="196" t="s">
        <v>93</v>
      </c>
      <c r="B2" s="259"/>
      <c r="C2" s="260"/>
      <c r="D2" s="260"/>
      <c r="E2" s="260"/>
      <c r="F2" s="260"/>
      <c r="G2" s="260"/>
      <c r="H2" s="260"/>
      <c r="I2" s="260"/>
      <c r="J2" s="260"/>
      <c r="K2" s="260"/>
      <c r="L2" s="214"/>
      <c r="M2" s="261" t="s">
        <v>94</v>
      </c>
      <c r="N2" s="263" t="s">
        <v>95</v>
      </c>
      <c r="O2" s="265" t="s">
        <v>96</v>
      </c>
      <c r="P2" s="81"/>
      <c r="Q2" s="265" t="s">
        <v>97</v>
      </c>
      <c r="R2" s="263" t="s">
        <v>98</v>
      </c>
      <c r="S2" s="265" t="s">
        <v>99</v>
      </c>
      <c r="T2" s="263" t="s">
        <v>100</v>
      </c>
      <c r="U2" s="265" t="s">
        <v>101</v>
      </c>
      <c r="V2" s="263" t="s">
        <v>102</v>
      </c>
      <c r="W2" s="265" t="s">
        <v>103</v>
      </c>
      <c r="X2" s="263" t="s">
        <v>104</v>
      </c>
      <c r="Y2" s="237" t="s">
        <v>105</v>
      </c>
      <c r="Z2" s="238"/>
      <c r="AA2" s="239"/>
      <c r="AB2" s="240" t="s">
        <v>106</v>
      </c>
      <c r="AC2" s="263" t="s">
        <v>107</v>
      </c>
      <c r="AD2" s="265" t="s">
        <v>108</v>
      </c>
      <c r="AE2" s="267" t="s">
        <v>109</v>
      </c>
      <c r="AF2" s="82" t="s">
        <v>110</v>
      </c>
    </row>
    <row r="3" spans="1:32" ht="55.5" customHeight="1" x14ac:dyDescent="0.2">
      <c r="A3" s="258"/>
      <c r="B3" s="83"/>
      <c r="C3" s="84" t="s">
        <v>30</v>
      </c>
      <c r="D3" s="85"/>
      <c r="E3" s="85"/>
      <c r="F3" s="85"/>
      <c r="G3" s="85"/>
      <c r="H3" s="85"/>
      <c r="I3" s="85"/>
      <c r="J3" s="85"/>
      <c r="K3" s="85"/>
      <c r="L3" s="86"/>
      <c r="M3" s="262"/>
      <c r="N3" s="264"/>
      <c r="O3" s="266"/>
      <c r="P3" s="87"/>
      <c r="Q3" s="266"/>
      <c r="R3" s="264"/>
      <c r="S3" s="266"/>
      <c r="T3" s="264"/>
      <c r="U3" s="266"/>
      <c r="V3" s="264"/>
      <c r="W3" s="266"/>
      <c r="X3" s="264"/>
      <c r="Y3" s="88" t="s">
        <v>111</v>
      </c>
      <c r="Z3" s="89" t="s">
        <v>112</v>
      </c>
      <c r="AA3" s="90" t="s">
        <v>113</v>
      </c>
      <c r="AB3" s="241"/>
      <c r="AC3" s="264"/>
      <c r="AD3" s="266"/>
      <c r="AE3" s="268"/>
      <c r="AF3" s="91"/>
    </row>
    <row r="4" spans="1:32" ht="18.75" customHeight="1" x14ac:dyDescent="0.2">
      <c r="A4" s="221"/>
      <c r="B4" s="207" t="s">
        <v>36</v>
      </c>
      <c r="C4" s="225"/>
      <c r="D4" s="225"/>
      <c r="E4" s="225"/>
      <c r="F4" s="225"/>
      <c r="G4" s="225"/>
      <c r="H4" s="225"/>
      <c r="I4" s="225"/>
      <c r="J4" s="225"/>
      <c r="K4" s="225"/>
      <c r="L4" s="218"/>
      <c r="M4" s="269">
        <v>400</v>
      </c>
      <c r="N4" s="253"/>
      <c r="O4" s="252">
        <v>210</v>
      </c>
      <c r="P4" s="253"/>
      <c r="Q4" s="252">
        <v>1250</v>
      </c>
      <c r="R4" s="270"/>
      <c r="S4" s="252">
        <v>1030</v>
      </c>
      <c r="T4" s="253"/>
      <c r="U4" s="252">
        <v>1440</v>
      </c>
      <c r="V4" s="253"/>
      <c r="W4" s="252">
        <v>260</v>
      </c>
      <c r="X4" s="253"/>
      <c r="Y4" s="92">
        <v>600</v>
      </c>
      <c r="Z4" s="93">
        <v>680</v>
      </c>
      <c r="AA4" s="92">
        <v>570</v>
      </c>
      <c r="AB4" s="252">
        <v>850</v>
      </c>
      <c r="AC4" s="253"/>
      <c r="AD4" s="252">
        <v>115</v>
      </c>
      <c r="AE4" s="254"/>
      <c r="AF4" s="94" t="s">
        <v>114</v>
      </c>
    </row>
    <row r="5" spans="1:32" ht="10.5" customHeight="1" x14ac:dyDescent="0.2">
      <c r="A5" s="187">
        <v>1</v>
      </c>
      <c r="B5" s="190"/>
      <c r="C5" s="33"/>
      <c r="D5" s="33"/>
      <c r="E5" s="33"/>
      <c r="F5" s="33"/>
      <c r="G5" s="33"/>
      <c r="H5" s="33"/>
      <c r="I5" s="33"/>
      <c r="J5" s="33"/>
      <c r="K5" s="33"/>
      <c r="L5" s="34"/>
      <c r="M5" s="235"/>
      <c r="N5" s="242"/>
      <c r="O5" s="213"/>
      <c r="P5" s="242"/>
      <c r="Q5" s="213"/>
      <c r="R5" s="242"/>
      <c r="S5" s="213"/>
      <c r="T5" s="242"/>
      <c r="U5" s="213"/>
      <c r="V5" s="242"/>
      <c r="W5" s="213"/>
      <c r="X5" s="242"/>
      <c r="Y5" s="231"/>
      <c r="Z5" s="231"/>
      <c r="AA5" s="231"/>
      <c r="AB5" s="213"/>
      <c r="AC5" s="242"/>
      <c r="AD5" s="213"/>
      <c r="AE5" s="247"/>
      <c r="AF5" s="219"/>
    </row>
    <row r="6" spans="1:32" ht="27" customHeight="1" x14ac:dyDescent="0.2">
      <c r="A6" s="188"/>
      <c r="B6" s="191"/>
      <c r="C6" s="222"/>
      <c r="D6" s="223"/>
      <c r="E6" s="223"/>
      <c r="F6" s="223"/>
      <c r="G6" s="223"/>
      <c r="H6" s="223"/>
      <c r="I6" s="223"/>
      <c r="J6" s="223"/>
      <c r="K6" s="223"/>
      <c r="L6" s="224"/>
      <c r="M6" s="255"/>
      <c r="N6" s="244"/>
      <c r="O6" s="243"/>
      <c r="P6" s="244"/>
      <c r="Q6" s="243"/>
      <c r="R6" s="244"/>
      <c r="S6" s="243"/>
      <c r="T6" s="244"/>
      <c r="U6" s="243"/>
      <c r="V6" s="244"/>
      <c r="W6" s="243"/>
      <c r="X6" s="244"/>
      <c r="Y6" s="232"/>
      <c r="Z6" s="232"/>
      <c r="AA6" s="232"/>
      <c r="AB6" s="243"/>
      <c r="AC6" s="244"/>
      <c r="AD6" s="243"/>
      <c r="AE6" s="248"/>
      <c r="AF6" s="250"/>
    </row>
    <row r="7" spans="1:32" x14ac:dyDescent="0.2">
      <c r="A7" s="189"/>
      <c r="B7" s="183" t="s">
        <v>115</v>
      </c>
      <c r="C7" s="225"/>
      <c r="D7" s="95"/>
      <c r="E7" s="95"/>
      <c r="F7" s="96" t="s">
        <v>116</v>
      </c>
      <c r="G7" s="96"/>
      <c r="H7" s="96"/>
      <c r="I7" s="96" t="s">
        <v>117</v>
      </c>
      <c r="J7" s="96"/>
      <c r="K7" s="96"/>
      <c r="L7" s="97" t="s">
        <v>118</v>
      </c>
      <c r="M7" s="256"/>
      <c r="N7" s="246"/>
      <c r="O7" s="245"/>
      <c r="P7" s="246"/>
      <c r="Q7" s="245"/>
      <c r="R7" s="246"/>
      <c r="S7" s="245"/>
      <c r="T7" s="246"/>
      <c r="U7" s="245"/>
      <c r="V7" s="246"/>
      <c r="W7" s="245"/>
      <c r="X7" s="246"/>
      <c r="Y7" s="233"/>
      <c r="Z7" s="233"/>
      <c r="AA7" s="233"/>
      <c r="AB7" s="245"/>
      <c r="AC7" s="246"/>
      <c r="AD7" s="245"/>
      <c r="AE7" s="249"/>
      <c r="AF7" s="251"/>
    </row>
    <row r="8" spans="1:32" ht="10.5" customHeight="1" x14ac:dyDescent="0.2">
      <c r="A8" s="187">
        <v>2</v>
      </c>
      <c r="B8" s="190"/>
      <c r="C8" s="33"/>
      <c r="D8" s="33"/>
      <c r="E8" s="33"/>
      <c r="F8" s="33"/>
      <c r="G8" s="33"/>
      <c r="H8" s="33"/>
      <c r="I8" s="33"/>
      <c r="J8" s="33"/>
      <c r="K8" s="33"/>
      <c r="L8" s="34"/>
      <c r="M8" s="235"/>
      <c r="N8" s="228"/>
      <c r="O8" s="213"/>
      <c r="P8" s="228"/>
      <c r="Q8" s="213"/>
      <c r="R8" s="228"/>
      <c r="S8" s="213"/>
      <c r="T8" s="228"/>
      <c r="U8" s="213"/>
      <c r="V8" s="228"/>
      <c r="W8" s="213"/>
      <c r="X8" s="228"/>
      <c r="Y8" s="231"/>
      <c r="Z8" s="231"/>
      <c r="AA8" s="231"/>
      <c r="AB8" s="213"/>
      <c r="AC8" s="228"/>
      <c r="AD8" s="213"/>
      <c r="AE8" s="214"/>
      <c r="AF8" s="219"/>
    </row>
    <row r="9" spans="1:32" ht="26.25" customHeight="1" x14ac:dyDescent="0.2">
      <c r="A9" s="220"/>
      <c r="B9" s="234"/>
      <c r="C9" s="222"/>
      <c r="D9" s="223"/>
      <c r="E9" s="223"/>
      <c r="F9" s="223"/>
      <c r="G9" s="223"/>
      <c r="H9" s="223"/>
      <c r="I9" s="223"/>
      <c r="J9" s="223"/>
      <c r="K9" s="223"/>
      <c r="L9" s="224"/>
      <c r="M9" s="234"/>
      <c r="N9" s="229"/>
      <c r="O9" s="215"/>
      <c r="P9" s="229"/>
      <c r="Q9" s="215"/>
      <c r="R9" s="229"/>
      <c r="S9" s="215"/>
      <c r="T9" s="229"/>
      <c r="U9" s="215"/>
      <c r="V9" s="229"/>
      <c r="W9" s="215"/>
      <c r="X9" s="229"/>
      <c r="Y9" s="232"/>
      <c r="Z9" s="232"/>
      <c r="AA9" s="232"/>
      <c r="AB9" s="215"/>
      <c r="AC9" s="229"/>
      <c r="AD9" s="215"/>
      <c r="AE9" s="216"/>
      <c r="AF9" s="220"/>
    </row>
    <row r="10" spans="1:32" x14ac:dyDescent="0.2">
      <c r="A10" s="221"/>
      <c r="B10" s="183" t="s">
        <v>115</v>
      </c>
      <c r="C10" s="225"/>
      <c r="D10" s="95"/>
      <c r="E10" s="95"/>
      <c r="F10" s="96" t="s">
        <v>116</v>
      </c>
      <c r="G10" s="96"/>
      <c r="H10" s="96"/>
      <c r="I10" s="96" t="s">
        <v>117</v>
      </c>
      <c r="J10" s="96"/>
      <c r="K10" s="96"/>
      <c r="L10" s="97" t="s">
        <v>118</v>
      </c>
      <c r="M10" s="236"/>
      <c r="N10" s="230"/>
      <c r="O10" s="217"/>
      <c r="P10" s="230"/>
      <c r="Q10" s="217"/>
      <c r="R10" s="230"/>
      <c r="S10" s="217"/>
      <c r="T10" s="230"/>
      <c r="U10" s="217"/>
      <c r="V10" s="230"/>
      <c r="W10" s="217"/>
      <c r="X10" s="230"/>
      <c r="Y10" s="233"/>
      <c r="Z10" s="233"/>
      <c r="AA10" s="233"/>
      <c r="AB10" s="217"/>
      <c r="AC10" s="230"/>
      <c r="AD10" s="217"/>
      <c r="AE10" s="218"/>
      <c r="AF10" s="221"/>
    </row>
    <row r="11" spans="1:32" ht="10.5" customHeight="1" x14ac:dyDescent="0.2">
      <c r="A11" s="187">
        <v>3</v>
      </c>
      <c r="B11" s="190"/>
      <c r="C11" s="33"/>
      <c r="D11" s="33"/>
      <c r="E11" s="33"/>
      <c r="F11" s="33"/>
      <c r="G11" s="33"/>
      <c r="H11" s="33"/>
      <c r="I11" s="33"/>
      <c r="J11" s="33"/>
      <c r="K11" s="33"/>
      <c r="L11" s="34"/>
      <c r="M11" s="235"/>
      <c r="N11" s="228"/>
      <c r="O11" s="213"/>
      <c r="P11" s="228"/>
      <c r="Q11" s="213"/>
      <c r="R11" s="228"/>
      <c r="S11" s="213"/>
      <c r="T11" s="228"/>
      <c r="U11" s="213"/>
      <c r="V11" s="228"/>
      <c r="W11" s="213"/>
      <c r="X11" s="228"/>
      <c r="Y11" s="231"/>
      <c r="Z11" s="231"/>
      <c r="AA11" s="231"/>
      <c r="AB11" s="213"/>
      <c r="AC11" s="228"/>
      <c r="AD11" s="213"/>
      <c r="AE11" s="214"/>
      <c r="AF11" s="219"/>
    </row>
    <row r="12" spans="1:32" ht="27" customHeight="1" x14ac:dyDescent="0.2">
      <c r="A12" s="220"/>
      <c r="B12" s="234"/>
      <c r="C12" s="222"/>
      <c r="D12" s="223"/>
      <c r="E12" s="223"/>
      <c r="F12" s="223"/>
      <c r="G12" s="223"/>
      <c r="H12" s="223"/>
      <c r="I12" s="223"/>
      <c r="J12" s="223"/>
      <c r="K12" s="223"/>
      <c r="L12" s="224"/>
      <c r="M12" s="234"/>
      <c r="N12" s="229"/>
      <c r="O12" s="215"/>
      <c r="P12" s="229"/>
      <c r="Q12" s="215"/>
      <c r="R12" s="229"/>
      <c r="S12" s="215"/>
      <c r="T12" s="229"/>
      <c r="U12" s="215"/>
      <c r="V12" s="229"/>
      <c r="W12" s="215"/>
      <c r="X12" s="229"/>
      <c r="Y12" s="232"/>
      <c r="Z12" s="232"/>
      <c r="AA12" s="232"/>
      <c r="AB12" s="215"/>
      <c r="AC12" s="229"/>
      <c r="AD12" s="215"/>
      <c r="AE12" s="216"/>
      <c r="AF12" s="220"/>
    </row>
    <row r="13" spans="1:32" x14ac:dyDescent="0.2">
      <c r="A13" s="221"/>
      <c r="B13" s="183" t="s">
        <v>115</v>
      </c>
      <c r="C13" s="225"/>
      <c r="D13" s="95"/>
      <c r="E13" s="95"/>
      <c r="F13" s="96" t="s">
        <v>116</v>
      </c>
      <c r="G13" s="96"/>
      <c r="H13" s="96"/>
      <c r="I13" s="96" t="s">
        <v>117</v>
      </c>
      <c r="J13" s="96"/>
      <c r="K13" s="96"/>
      <c r="L13" s="97" t="s">
        <v>118</v>
      </c>
      <c r="M13" s="236"/>
      <c r="N13" s="230"/>
      <c r="O13" s="217"/>
      <c r="P13" s="230"/>
      <c r="Q13" s="217"/>
      <c r="R13" s="230"/>
      <c r="S13" s="217"/>
      <c r="T13" s="230"/>
      <c r="U13" s="217"/>
      <c r="V13" s="230"/>
      <c r="W13" s="217"/>
      <c r="X13" s="230"/>
      <c r="Y13" s="233"/>
      <c r="Z13" s="233"/>
      <c r="AA13" s="233"/>
      <c r="AB13" s="217"/>
      <c r="AC13" s="230"/>
      <c r="AD13" s="217"/>
      <c r="AE13" s="218"/>
      <c r="AF13" s="221"/>
    </row>
    <row r="14" spans="1:32" ht="10.5" customHeight="1" x14ac:dyDescent="0.2">
      <c r="A14" s="187">
        <v>4</v>
      </c>
      <c r="B14" s="190"/>
      <c r="C14" s="33"/>
      <c r="D14" s="33"/>
      <c r="E14" s="33"/>
      <c r="F14" s="33"/>
      <c r="G14" s="33"/>
      <c r="H14" s="33"/>
      <c r="I14" s="33"/>
      <c r="J14" s="33"/>
      <c r="K14" s="33"/>
      <c r="L14" s="34"/>
      <c r="M14" s="235"/>
      <c r="N14" s="228"/>
      <c r="O14" s="213"/>
      <c r="P14" s="228"/>
      <c r="Q14" s="213"/>
      <c r="R14" s="228"/>
      <c r="S14" s="213"/>
      <c r="T14" s="228"/>
      <c r="U14" s="213"/>
      <c r="V14" s="228"/>
      <c r="W14" s="213"/>
      <c r="X14" s="228"/>
      <c r="Y14" s="231"/>
      <c r="Z14" s="231"/>
      <c r="AA14" s="231"/>
      <c r="AB14" s="213"/>
      <c r="AC14" s="228"/>
      <c r="AD14" s="213"/>
      <c r="AE14" s="214"/>
      <c r="AF14" s="219"/>
    </row>
    <row r="15" spans="1:32" ht="27" customHeight="1" x14ac:dyDescent="0.2">
      <c r="A15" s="220"/>
      <c r="B15" s="234"/>
      <c r="C15" s="222"/>
      <c r="D15" s="223"/>
      <c r="E15" s="223"/>
      <c r="F15" s="223"/>
      <c r="G15" s="223"/>
      <c r="H15" s="223"/>
      <c r="I15" s="223"/>
      <c r="J15" s="223"/>
      <c r="K15" s="223"/>
      <c r="L15" s="224"/>
      <c r="M15" s="234"/>
      <c r="N15" s="229"/>
      <c r="O15" s="215"/>
      <c r="P15" s="229"/>
      <c r="Q15" s="215"/>
      <c r="R15" s="229"/>
      <c r="S15" s="215"/>
      <c r="T15" s="229"/>
      <c r="U15" s="215"/>
      <c r="V15" s="229"/>
      <c r="W15" s="215"/>
      <c r="X15" s="229"/>
      <c r="Y15" s="232"/>
      <c r="Z15" s="232"/>
      <c r="AA15" s="232"/>
      <c r="AB15" s="215"/>
      <c r="AC15" s="229"/>
      <c r="AD15" s="215"/>
      <c r="AE15" s="216"/>
      <c r="AF15" s="220"/>
    </row>
    <row r="16" spans="1:32" x14ac:dyDescent="0.2">
      <c r="A16" s="221"/>
      <c r="B16" s="183" t="s">
        <v>119</v>
      </c>
      <c r="C16" s="225"/>
      <c r="D16" s="95"/>
      <c r="E16" s="95"/>
      <c r="F16" s="96" t="s">
        <v>116</v>
      </c>
      <c r="G16" s="96"/>
      <c r="H16" s="96"/>
      <c r="I16" s="96" t="s">
        <v>117</v>
      </c>
      <c r="J16" s="96"/>
      <c r="K16" s="96"/>
      <c r="L16" s="97" t="s">
        <v>118</v>
      </c>
      <c r="M16" s="236"/>
      <c r="N16" s="230"/>
      <c r="O16" s="217"/>
      <c r="P16" s="230"/>
      <c r="Q16" s="217"/>
      <c r="R16" s="230"/>
      <c r="S16" s="217"/>
      <c r="T16" s="230"/>
      <c r="U16" s="217"/>
      <c r="V16" s="230"/>
      <c r="W16" s="217"/>
      <c r="X16" s="230"/>
      <c r="Y16" s="233"/>
      <c r="Z16" s="233"/>
      <c r="AA16" s="233"/>
      <c r="AB16" s="217"/>
      <c r="AC16" s="230"/>
      <c r="AD16" s="217"/>
      <c r="AE16" s="218"/>
      <c r="AF16" s="221"/>
    </row>
    <row r="17" spans="1:32" ht="10.5" customHeight="1" x14ac:dyDescent="0.2">
      <c r="A17" s="187">
        <v>5</v>
      </c>
      <c r="B17" s="190"/>
      <c r="C17" s="33"/>
      <c r="D17" s="33"/>
      <c r="E17" s="33"/>
      <c r="F17" s="33"/>
      <c r="G17" s="33"/>
      <c r="H17" s="33"/>
      <c r="I17" s="33"/>
      <c r="J17" s="33"/>
      <c r="K17" s="33"/>
      <c r="L17" s="34"/>
      <c r="M17" s="235"/>
      <c r="N17" s="228"/>
      <c r="O17" s="213"/>
      <c r="P17" s="228"/>
      <c r="Q17" s="213"/>
      <c r="R17" s="228"/>
      <c r="S17" s="213"/>
      <c r="T17" s="228"/>
      <c r="U17" s="213"/>
      <c r="V17" s="228"/>
      <c r="W17" s="213"/>
      <c r="X17" s="228"/>
      <c r="Y17" s="231"/>
      <c r="Z17" s="231"/>
      <c r="AA17" s="231"/>
      <c r="AB17" s="213"/>
      <c r="AC17" s="228"/>
      <c r="AD17" s="213"/>
      <c r="AE17" s="214"/>
      <c r="AF17" s="219"/>
    </row>
    <row r="18" spans="1:32" ht="27" customHeight="1" x14ac:dyDescent="0.2">
      <c r="A18" s="220"/>
      <c r="B18" s="234"/>
      <c r="C18" s="222"/>
      <c r="D18" s="223"/>
      <c r="E18" s="223"/>
      <c r="F18" s="223"/>
      <c r="G18" s="223"/>
      <c r="H18" s="223"/>
      <c r="I18" s="223"/>
      <c r="J18" s="223"/>
      <c r="K18" s="223"/>
      <c r="L18" s="224"/>
      <c r="M18" s="234"/>
      <c r="N18" s="229"/>
      <c r="O18" s="215"/>
      <c r="P18" s="229"/>
      <c r="Q18" s="215"/>
      <c r="R18" s="229"/>
      <c r="S18" s="215"/>
      <c r="T18" s="229"/>
      <c r="U18" s="215"/>
      <c r="V18" s="229"/>
      <c r="W18" s="215"/>
      <c r="X18" s="229"/>
      <c r="Y18" s="232"/>
      <c r="Z18" s="232"/>
      <c r="AA18" s="232"/>
      <c r="AB18" s="215"/>
      <c r="AC18" s="229"/>
      <c r="AD18" s="215"/>
      <c r="AE18" s="216"/>
      <c r="AF18" s="220"/>
    </row>
    <row r="19" spans="1:32" x14ac:dyDescent="0.2">
      <c r="A19" s="221"/>
      <c r="B19" s="183" t="s">
        <v>115</v>
      </c>
      <c r="C19" s="225"/>
      <c r="D19" s="95"/>
      <c r="E19" s="95"/>
      <c r="F19" s="96" t="s">
        <v>116</v>
      </c>
      <c r="G19" s="96"/>
      <c r="H19" s="96"/>
      <c r="I19" s="96" t="s">
        <v>117</v>
      </c>
      <c r="J19" s="96"/>
      <c r="K19" s="96"/>
      <c r="L19" s="97" t="s">
        <v>118</v>
      </c>
      <c r="M19" s="236"/>
      <c r="N19" s="230"/>
      <c r="O19" s="217"/>
      <c r="P19" s="230"/>
      <c r="Q19" s="217"/>
      <c r="R19" s="230"/>
      <c r="S19" s="217"/>
      <c r="T19" s="230"/>
      <c r="U19" s="217"/>
      <c r="V19" s="230"/>
      <c r="W19" s="217"/>
      <c r="X19" s="230"/>
      <c r="Y19" s="233"/>
      <c r="Z19" s="233"/>
      <c r="AA19" s="233"/>
      <c r="AB19" s="217"/>
      <c r="AC19" s="230"/>
      <c r="AD19" s="217"/>
      <c r="AE19" s="218"/>
      <c r="AF19" s="221"/>
    </row>
    <row r="20" spans="1:32" ht="10.5" customHeight="1" x14ac:dyDescent="0.2">
      <c r="A20" s="187">
        <v>6</v>
      </c>
      <c r="B20" s="192"/>
      <c r="C20" s="33"/>
      <c r="D20" s="33"/>
      <c r="E20" s="33"/>
      <c r="F20" s="33"/>
      <c r="G20" s="33"/>
      <c r="H20" s="33"/>
      <c r="I20" s="33"/>
      <c r="J20" s="33"/>
      <c r="K20" s="33"/>
      <c r="L20" s="34"/>
      <c r="M20" s="235"/>
      <c r="N20" s="228"/>
      <c r="O20" s="213"/>
      <c r="P20" s="228"/>
      <c r="Q20" s="213"/>
      <c r="R20" s="228"/>
      <c r="S20" s="213"/>
      <c r="T20" s="228"/>
      <c r="U20" s="213"/>
      <c r="V20" s="228"/>
      <c r="W20" s="213"/>
      <c r="X20" s="228"/>
      <c r="Y20" s="231"/>
      <c r="Z20" s="231"/>
      <c r="AA20" s="231"/>
      <c r="AB20" s="213"/>
      <c r="AC20" s="228"/>
      <c r="AD20" s="213"/>
      <c r="AE20" s="214"/>
      <c r="AF20" s="219"/>
    </row>
    <row r="21" spans="1:32" ht="27" customHeight="1" x14ac:dyDescent="0.2">
      <c r="A21" s="220"/>
      <c r="B21" s="234"/>
      <c r="C21" s="222"/>
      <c r="D21" s="223"/>
      <c r="E21" s="223"/>
      <c r="F21" s="223"/>
      <c r="G21" s="223"/>
      <c r="H21" s="223"/>
      <c r="I21" s="223"/>
      <c r="J21" s="223"/>
      <c r="K21" s="223"/>
      <c r="L21" s="224"/>
      <c r="M21" s="234"/>
      <c r="N21" s="229"/>
      <c r="O21" s="215"/>
      <c r="P21" s="229"/>
      <c r="Q21" s="215"/>
      <c r="R21" s="229"/>
      <c r="S21" s="215"/>
      <c r="T21" s="229"/>
      <c r="U21" s="215"/>
      <c r="V21" s="229"/>
      <c r="W21" s="215"/>
      <c r="X21" s="229"/>
      <c r="Y21" s="232"/>
      <c r="Z21" s="232"/>
      <c r="AA21" s="232"/>
      <c r="AB21" s="215"/>
      <c r="AC21" s="229"/>
      <c r="AD21" s="215"/>
      <c r="AE21" s="216"/>
      <c r="AF21" s="220"/>
    </row>
    <row r="22" spans="1:32" x14ac:dyDescent="0.2">
      <c r="A22" s="221"/>
      <c r="B22" s="183" t="s">
        <v>120</v>
      </c>
      <c r="C22" s="225"/>
      <c r="D22" s="95"/>
      <c r="E22" s="95"/>
      <c r="F22" s="96" t="s">
        <v>116</v>
      </c>
      <c r="G22" s="96"/>
      <c r="H22" s="96"/>
      <c r="I22" s="96" t="s">
        <v>117</v>
      </c>
      <c r="J22" s="96"/>
      <c r="K22" s="96"/>
      <c r="L22" s="97" t="s">
        <v>118</v>
      </c>
      <c r="M22" s="236"/>
      <c r="N22" s="230"/>
      <c r="O22" s="217"/>
      <c r="P22" s="230"/>
      <c r="Q22" s="217"/>
      <c r="R22" s="230"/>
      <c r="S22" s="217"/>
      <c r="T22" s="230"/>
      <c r="U22" s="217"/>
      <c r="V22" s="230"/>
      <c r="W22" s="217"/>
      <c r="X22" s="230"/>
      <c r="Y22" s="233"/>
      <c r="Z22" s="233"/>
      <c r="AA22" s="233"/>
      <c r="AB22" s="217"/>
      <c r="AC22" s="230"/>
      <c r="AD22" s="217"/>
      <c r="AE22" s="218"/>
      <c r="AF22" s="221"/>
    </row>
    <row r="23" spans="1:32" ht="10.5" customHeight="1" x14ac:dyDescent="0.2">
      <c r="A23" s="187">
        <v>7</v>
      </c>
      <c r="B23" s="190"/>
      <c r="C23" s="33"/>
      <c r="D23" s="33"/>
      <c r="E23" s="33"/>
      <c r="F23" s="33"/>
      <c r="G23" s="33"/>
      <c r="H23" s="33"/>
      <c r="I23" s="33"/>
      <c r="J23" s="33"/>
      <c r="K23" s="33"/>
      <c r="L23" s="34"/>
      <c r="M23" s="235"/>
      <c r="N23" s="228"/>
      <c r="O23" s="213"/>
      <c r="P23" s="228"/>
      <c r="Q23" s="213"/>
      <c r="R23" s="228"/>
      <c r="S23" s="213"/>
      <c r="T23" s="228"/>
      <c r="U23" s="213"/>
      <c r="V23" s="228"/>
      <c r="W23" s="213"/>
      <c r="X23" s="228"/>
      <c r="Y23" s="231"/>
      <c r="Z23" s="231"/>
      <c r="AA23" s="231"/>
      <c r="AB23" s="213"/>
      <c r="AC23" s="228"/>
      <c r="AD23" s="213"/>
      <c r="AE23" s="214"/>
      <c r="AF23" s="219"/>
    </row>
    <row r="24" spans="1:32" ht="27" customHeight="1" x14ac:dyDescent="0.2">
      <c r="A24" s="220"/>
      <c r="B24" s="234"/>
      <c r="C24" s="222"/>
      <c r="D24" s="223"/>
      <c r="E24" s="223"/>
      <c r="F24" s="223"/>
      <c r="G24" s="223"/>
      <c r="H24" s="223"/>
      <c r="I24" s="223"/>
      <c r="J24" s="223"/>
      <c r="K24" s="223"/>
      <c r="L24" s="224"/>
      <c r="M24" s="234"/>
      <c r="N24" s="229"/>
      <c r="O24" s="215"/>
      <c r="P24" s="229"/>
      <c r="Q24" s="215"/>
      <c r="R24" s="229"/>
      <c r="S24" s="215"/>
      <c r="T24" s="229"/>
      <c r="U24" s="215"/>
      <c r="V24" s="229"/>
      <c r="W24" s="215"/>
      <c r="X24" s="229"/>
      <c r="Y24" s="232"/>
      <c r="Z24" s="232"/>
      <c r="AA24" s="232"/>
      <c r="AB24" s="215"/>
      <c r="AC24" s="229"/>
      <c r="AD24" s="215"/>
      <c r="AE24" s="216"/>
      <c r="AF24" s="220"/>
    </row>
    <row r="25" spans="1:32" x14ac:dyDescent="0.2">
      <c r="A25" s="221"/>
      <c r="B25" s="183" t="s">
        <v>121</v>
      </c>
      <c r="C25" s="225"/>
      <c r="D25" s="95"/>
      <c r="E25" s="95"/>
      <c r="F25" s="96" t="s">
        <v>116</v>
      </c>
      <c r="G25" s="96"/>
      <c r="H25" s="96"/>
      <c r="I25" s="96" t="s">
        <v>117</v>
      </c>
      <c r="J25" s="96"/>
      <c r="K25" s="96"/>
      <c r="L25" s="97" t="s">
        <v>118</v>
      </c>
      <c r="M25" s="236"/>
      <c r="N25" s="230"/>
      <c r="O25" s="217"/>
      <c r="P25" s="230"/>
      <c r="Q25" s="217"/>
      <c r="R25" s="230"/>
      <c r="S25" s="217"/>
      <c r="T25" s="230"/>
      <c r="U25" s="217"/>
      <c r="V25" s="230"/>
      <c r="W25" s="217"/>
      <c r="X25" s="230"/>
      <c r="Y25" s="233"/>
      <c r="Z25" s="233"/>
      <c r="AA25" s="233"/>
      <c r="AB25" s="217"/>
      <c r="AC25" s="230"/>
      <c r="AD25" s="217"/>
      <c r="AE25" s="218"/>
      <c r="AF25" s="221"/>
    </row>
    <row r="26" spans="1:32" ht="10.5" customHeight="1" x14ac:dyDescent="0.2">
      <c r="A26" s="187">
        <v>8</v>
      </c>
      <c r="B26" s="190"/>
      <c r="C26" s="33"/>
      <c r="D26" s="33"/>
      <c r="E26" s="33"/>
      <c r="F26" s="33"/>
      <c r="G26" s="33"/>
      <c r="H26" s="33"/>
      <c r="I26" s="33"/>
      <c r="J26" s="33"/>
      <c r="K26" s="33"/>
      <c r="L26" s="34"/>
      <c r="M26" s="235"/>
      <c r="N26" s="228"/>
      <c r="O26" s="213"/>
      <c r="P26" s="228"/>
      <c r="Q26" s="213"/>
      <c r="R26" s="228"/>
      <c r="S26" s="213"/>
      <c r="T26" s="228"/>
      <c r="U26" s="213"/>
      <c r="V26" s="228"/>
      <c r="W26" s="213"/>
      <c r="X26" s="228"/>
      <c r="Y26" s="231"/>
      <c r="Z26" s="231"/>
      <c r="AA26" s="231"/>
      <c r="AB26" s="213"/>
      <c r="AC26" s="228"/>
      <c r="AD26" s="213"/>
      <c r="AE26" s="214"/>
      <c r="AF26" s="219"/>
    </row>
    <row r="27" spans="1:32" ht="27" customHeight="1" x14ac:dyDescent="0.2">
      <c r="A27" s="220"/>
      <c r="B27" s="234"/>
      <c r="C27" s="222"/>
      <c r="D27" s="223"/>
      <c r="E27" s="223"/>
      <c r="F27" s="223"/>
      <c r="G27" s="223"/>
      <c r="H27" s="223"/>
      <c r="I27" s="223"/>
      <c r="J27" s="223"/>
      <c r="K27" s="223"/>
      <c r="L27" s="224"/>
      <c r="M27" s="234"/>
      <c r="N27" s="229"/>
      <c r="O27" s="215"/>
      <c r="P27" s="229"/>
      <c r="Q27" s="215"/>
      <c r="R27" s="229"/>
      <c r="S27" s="215"/>
      <c r="T27" s="229"/>
      <c r="U27" s="215"/>
      <c r="V27" s="229"/>
      <c r="W27" s="215"/>
      <c r="X27" s="229"/>
      <c r="Y27" s="232"/>
      <c r="Z27" s="232"/>
      <c r="AA27" s="232"/>
      <c r="AB27" s="215"/>
      <c r="AC27" s="229"/>
      <c r="AD27" s="215"/>
      <c r="AE27" s="216"/>
      <c r="AF27" s="220"/>
    </row>
    <row r="28" spans="1:32" x14ac:dyDescent="0.2">
      <c r="A28" s="221"/>
      <c r="B28" s="183" t="s">
        <v>122</v>
      </c>
      <c r="C28" s="225"/>
      <c r="D28" s="95"/>
      <c r="E28" s="95"/>
      <c r="F28" s="96" t="s">
        <v>116</v>
      </c>
      <c r="G28" s="96"/>
      <c r="H28" s="96"/>
      <c r="I28" s="96" t="s">
        <v>117</v>
      </c>
      <c r="J28" s="96"/>
      <c r="K28" s="96"/>
      <c r="L28" s="97" t="s">
        <v>118</v>
      </c>
      <c r="M28" s="236"/>
      <c r="N28" s="230"/>
      <c r="O28" s="217"/>
      <c r="P28" s="230"/>
      <c r="Q28" s="217"/>
      <c r="R28" s="230"/>
      <c r="S28" s="217"/>
      <c r="T28" s="230"/>
      <c r="U28" s="217"/>
      <c r="V28" s="230"/>
      <c r="W28" s="217"/>
      <c r="X28" s="230"/>
      <c r="Y28" s="233"/>
      <c r="Z28" s="233"/>
      <c r="AA28" s="233"/>
      <c r="AB28" s="217"/>
      <c r="AC28" s="230"/>
      <c r="AD28" s="217"/>
      <c r="AE28" s="218"/>
      <c r="AF28" s="221"/>
    </row>
    <row r="29" spans="1:32" ht="10.5" customHeight="1" x14ac:dyDescent="0.2">
      <c r="A29" s="187">
        <v>9</v>
      </c>
      <c r="B29" s="190"/>
      <c r="C29" s="33"/>
      <c r="D29" s="33"/>
      <c r="E29" s="33"/>
      <c r="F29" s="33"/>
      <c r="G29" s="33"/>
      <c r="H29" s="33"/>
      <c r="I29" s="33"/>
      <c r="J29" s="33"/>
      <c r="K29" s="33"/>
      <c r="L29" s="34"/>
      <c r="M29" s="235"/>
      <c r="N29" s="228"/>
      <c r="O29" s="213"/>
      <c r="P29" s="228"/>
      <c r="Q29" s="213"/>
      <c r="R29" s="228"/>
      <c r="S29" s="213"/>
      <c r="T29" s="228"/>
      <c r="U29" s="213"/>
      <c r="V29" s="228"/>
      <c r="W29" s="213"/>
      <c r="X29" s="228"/>
      <c r="Y29" s="231"/>
      <c r="Z29" s="231"/>
      <c r="AA29" s="231"/>
      <c r="AB29" s="213"/>
      <c r="AC29" s="228"/>
      <c r="AD29" s="213"/>
      <c r="AE29" s="214"/>
      <c r="AF29" s="219"/>
    </row>
    <row r="30" spans="1:32" ht="27" customHeight="1" x14ac:dyDescent="0.2">
      <c r="A30" s="220"/>
      <c r="B30" s="234"/>
      <c r="C30" s="222"/>
      <c r="D30" s="223"/>
      <c r="E30" s="223"/>
      <c r="F30" s="223"/>
      <c r="G30" s="223"/>
      <c r="H30" s="223"/>
      <c r="I30" s="223"/>
      <c r="J30" s="223"/>
      <c r="K30" s="223"/>
      <c r="L30" s="224"/>
      <c r="M30" s="234"/>
      <c r="N30" s="229"/>
      <c r="O30" s="215"/>
      <c r="P30" s="229"/>
      <c r="Q30" s="215"/>
      <c r="R30" s="229"/>
      <c r="S30" s="215"/>
      <c r="T30" s="229"/>
      <c r="U30" s="215"/>
      <c r="V30" s="229"/>
      <c r="W30" s="215"/>
      <c r="X30" s="229"/>
      <c r="Y30" s="232"/>
      <c r="Z30" s="232"/>
      <c r="AA30" s="232"/>
      <c r="AB30" s="215"/>
      <c r="AC30" s="229"/>
      <c r="AD30" s="215"/>
      <c r="AE30" s="216"/>
      <c r="AF30" s="220"/>
    </row>
    <row r="31" spans="1:32" x14ac:dyDescent="0.2">
      <c r="A31" s="221"/>
      <c r="B31" s="183" t="s">
        <v>122</v>
      </c>
      <c r="C31" s="225"/>
      <c r="D31" s="95"/>
      <c r="E31" s="95"/>
      <c r="F31" s="96" t="s">
        <v>116</v>
      </c>
      <c r="G31" s="96"/>
      <c r="H31" s="96"/>
      <c r="I31" s="96" t="s">
        <v>117</v>
      </c>
      <c r="J31" s="96"/>
      <c r="K31" s="96"/>
      <c r="L31" s="97" t="s">
        <v>118</v>
      </c>
      <c r="M31" s="236"/>
      <c r="N31" s="230"/>
      <c r="O31" s="217"/>
      <c r="P31" s="230"/>
      <c r="Q31" s="217"/>
      <c r="R31" s="230"/>
      <c r="S31" s="217"/>
      <c r="T31" s="230"/>
      <c r="U31" s="217"/>
      <c r="V31" s="230"/>
      <c r="W31" s="217"/>
      <c r="X31" s="230"/>
      <c r="Y31" s="233"/>
      <c r="Z31" s="233"/>
      <c r="AA31" s="233"/>
      <c r="AB31" s="217"/>
      <c r="AC31" s="230"/>
      <c r="AD31" s="217"/>
      <c r="AE31" s="218"/>
      <c r="AF31" s="221"/>
    </row>
    <row r="32" spans="1:32" ht="10.5" customHeight="1" x14ac:dyDescent="0.2">
      <c r="A32" s="187">
        <v>10</v>
      </c>
      <c r="B32" s="190"/>
      <c r="C32" s="33"/>
      <c r="D32" s="33"/>
      <c r="E32" s="33"/>
      <c r="F32" s="33"/>
      <c r="G32" s="33"/>
      <c r="H32" s="33"/>
      <c r="I32" s="33"/>
      <c r="J32" s="33"/>
      <c r="K32" s="33"/>
      <c r="L32" s="34"/>
      <c r="M32" s="235"/>
      <c r="N32" s="228"/>
      <c r="O32" s="213"/>
      <c r="P32" s="228"/>
      <c r="Q32" s="213"/>
      <c r="R32" s="228"/>
      <c r="S32" s="213"/>
      <c r="T32" s="228"/>
      <c r="U32" s="213"/>
      <c r="V32" s="228"/>
      <c r="W32" s="213"/>
      <c r="X32" s="228"/>
      <c r="Y32" s="231"/>
      <c r="Z32" s="231"/>
      <c r="AA32" s="231"/>
      <c r="AB32" s="213"/>
      <c r="AC32" s="228"/>
      <c r="AD32" s="213"/>
      <c r="AE32" s="214"/>
      <c r="AF32" s="219"/>
    </row>
    <row r="33" spans="1:32" ht="27" customHeight="1" x14ac:dyDescent="0.2">
      <c r="A33" s="220"/>
      <c r="B33" s="234"/>
      <c r="C33" s="222"/>
      <c r="D33" s="223"/>
      <c r="E33" s="223"/>
      <c r="F33" s="223"/>
      <c r="G33" s="223"/>
      <c r="H33" s="223"/>
      <c r="I33" s="223"/>
      <c r="J33" s="223"/>
      <c r="K33" s="223"/>
      <c r="L33" s="224"/>
      <c r="M33" s="234"/>
      <c r="N33" s="229"/>
      <c r="O33" s="215"/>
      <c r="P33" s="229"/>
      <c r="Q33" s="215"/>
      <c r="R33" s="229"/>
      <c r="S33" s="215"/>
      <c r="T33" s="229"/>
      <c r="U33" s="215"/>
      <c r="V33" s="229"/>
      <c r="W33" s="215"/>
      <c r="X33" s="229"/>
      <c r="Y33" s="232"/>
      <c r="Z33" s="232"/>
      <c r="AA33" s="232"/>
      <c r="AB33" s="215"/>
      <c r="AC33" s="229"/>
      <c r="AD33" s="215"/>
      <c r="AE33" s="216"/>
      <c r="AF33" s="220"/>
    </row>
    <row r="34" spans="1:32" x14ac:dyDescent="0.2">
      <c r="A34" s="221"/>
      <c r="B34" s="183" t="s">
        <v>123</v>
      </c>
      <c r="C34" s="225"/>
      <c r="D34" s="95"/>
      <c r="E34" s="95"/>
      <c r="F34" s="96" t="s">
        <v>116</v>
      </c>
      <c r="G34" s="96"/>
      <c r="H34" s="96"/>
      <c r="I34" s="96" t="s">
        <v>117</v>
      </c>
      <c r="J34" s="96"/>
      <c r="K34" s="96"/>
      <c r="L34" s="97" t="s">
        <v>118</v>
      </c>
      <c r="M34" s="236"/>
      <c r="N34" s="230"/>
      <c r="O34" s="217"/>
      <c r="P34" s="230"/>
      <c r="Q34" s="217"/>
      <c r="R34" s="230"/>
      <c r="S34" s="217"/>
      <c r="T34" s="230"/>
      <c r="U34" s="217"/>
      <c r="V34" s="230"/>
      <c r="W34" s="217"/>
      <c r="X34" s="230"/>
      <c r="Y34" s="233"/>
      <c r="Z34" s="233"/>
      <c r="AA34" s="233"/>
      <c r="AB34" s="217"/>
      <c r="AC34" s="230"/>
      <c r="AD34" s="217"/>
      <c r="AE34" s="218"/>
      <c r="AF34" s="221"/>
    </row>
    <row r="35" spans="1:32" ht="51" customHeight="1" x14ac:dyDescent="0.2">
      <c r="A35" s="166" t="s">
        <v>124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12"/>
      <c r="M35" s="227"/>
      <c r="N35" s="211"/>
      <c r="O35" s="210"/>
      <c r="P35" s="211"/>
      <c r="Q35" s="210"/>
      <c r="R35" s="211"/>
      <c r="S35" s="210"/>
      <c r="T35" s="211"/>
      <c r="U35" s="210"/>
      <c r="V35" s="211"/>
      <c r="W35" s="210"/>
      <c r="X35" s="211"/>
      <c r="Y35" s="98"/>
      <c r="Z35" s="99"/>
      <c r="AA35" s="100"/>
      <c r="AB35" s="210"/>
      <c r="AC35" s="211"/>
      <c r="AD35" s="210"/>
      <c r="AE35" s="212"/>
      <c r="AF35" s="39"/>
    </row>
  </sheetData>
  <mergeCells count="197">
    <mergeCell ref="A1:AF1"/>
    <mergeCell ref="A2:A4"/>
    <mergeCell ref="B2:L2"/>
    <mergeCell ref="M2:M3"/>
    <mergeCell ref="N2:N3"/>
    <mergeCell ref="O2:O3"/>
    <mergeCell ref="Q2:Q3"/>
    <mergeCell ref="R2:R3"/>
    <mergeCell ref="S2:S3"/>
    <mergeCell ref="T2:T3"/>
    <mergeCell ref="AC2:AC3"/>
    <mergeCell ref="AD2:AD3"/>
    <mergeCell ref="AE2:AE3"/>
    <mergeCell ref="B4:L4"/>
    <mergeCell ref="M4:N4"/>
    <mergeCell ref="O4:P4"/>
    <mergeCell ref="Q4:R4"/>
    <mergeCell ref="S4:T4"/>
    <mergeCell ref="U4:V4"/>
    <mergeCell ref="W4:X4"/>
    <mergeCell ref="U2:U3"/>
    <mergeCell ref="V2:V3"/>
    <mergeCell ref="W2:W3"/>
    <mergeCell ref="X2:X3"/>
    <mergeCell ref="Y2:AA2"/>
    <mergeCell ref="AB2:AB3"/>
    <mergeCell ref="AB5:AC7"/>
    <mergeCell ref="AD5:AE7"/>
    <mergeCell ref="AF5:AF7"/>
    <mergeCell ref="AB4:AC4"/>
    <mergeCell ref="AD4:AE4"/>
    <mergeCell ref="A5:A7"/>
    <mergeCell ref="B5:B6"/>
    <mergeCell ref="M5:N7"/>
    <mergeCell ref="O5:P7"/>
    <mergeCell ref="Q5:R7"/>
    <mergeCell ref="S5:T7"/>
    <mergeCell ref="U5:V7"/>
    <mergeCell ref="W5:X7"/>
    <mergeCell ref="C6:L6"/>
    <mergeCell ref="B7:C7"/>
    <mergeCell ref="A8:A10"/>
    <mergeCell ref="B8:B9"/>
    <mergeCell ref="M8:N10"/>
    <mergeCell ref="O8:P10"/>
    <mergeCell ref="Y5:Y7"/>
    <mergeCell ref="Z5:Z7"/>
    <mergeCell ref="AA5:AA7"/>
    <mergeCell ref="AA8:AA10"/>
    <mergeCell ref="AB8:AC10"/>
    <mergeCell ref="AD8:AE10"/>
    <mergeCell ref="AF8:AF10"/>
    <mergeCell ref="C9:L9"/>
    <mergeCell ref="B10:C10"/>
    <mergeCell ref="Q8:R10"/>
    <mergeCell ref="S8:T10"/>
    <mergeCell ref="U8:V10"/>
    <mergeCell ref="W8:X10"/>
    <mergeCell ref="Y8:Y10"/>
    <mergeCell ref="Z8:Z10"/>
    <mergeCell ref="AD11:AE13"/>
    <mergeCell ref="AF11:AF13"/>
    <mergeCell ref="C12:L12"/>
    <mergeCell ref="B13:C13"/>
    <mergeCell ref="A14:A16"/>
    <mergeCell ref="B14:B15"/>
    <mergeCell ref="M14:N16"/>
    <mergeCell ref="O14:P16"/>
    <mergeCell ref="Q14:R16"/>
    <mergeCell ref="S14:T16"/>
    <mergeCell ref="U11:V13"/>
    <mergeCell ref="W11:X13"/>
    <mergeCell ref="Y11:Y13"/>
    <mergeCell ref="Z11:Z13"/>
    <mergeCell ref="AA11:AA13"/>
    <mergeCell ref="AB11:AC13"/>
    <mergeCell ref="A11:A13"/>
    <mergeCell ref="B11:B12"/>
    <mergeCell ref="M11:N13"/>
    <mergeCell ref="O11:P13"/>
    <mergeCell ref="Q11:R13"/>
    <mergeCell ref="S11:T13"/>
    <mergeCell ref="AD14:AE16"/>
    <mergeCell ref="AF14:AF16"/>
    <mergeCell ref="W14:X16"/>
    <mergeCell ref="Y14:Y16"/>
    <mergeCell ref="Z14:Z16"/>
    <mergeCell ref="AA14:AA16"/>
    <mergeCell ref="AB14:AC16"/>
    <mergeCell ref="AD17:AE19"/>
    <mergeCell ref="AD20:AE22"/>
    <mergeCell ref="AF17:AF19"/>
    <mergeCell ref="C18:L18"/>
    <mergeCell ref="B19:C19"/>
    <mergeCell ref="Z17:Z19"/>
    <mergeCell ref="AA17:AA19"/>
    <mergeCell ref="AB17:AC19"/>
    <mergeCell ref="C15:L15"/>
    <mergeCell ref="B16:C16"/>
    <mergeCell ref="B17:B18"/>
    <mergeCell ref="M17:N19"/>
    <mergeCell ref="O17:P19"/>
    <mergeCell ref="Q17:R19"/>
    <mergeCell ref="S17:T19"/>
    <mergeCell ref="U14:V16"/>
    <mergeCell ref="M20:N22"/>
    <mergeCell ref="O20:P22"/>
    <mergeCell ref="Q20:R22"/>
    <mergeCell ref="U17:V19"/>
    <mergeCell ref="W17:X19"/>
    <mergeCell ref="Y17:Y19"/>
    <mergeCell ref="A17:A19"/>
    <mergeCell ref="U23:V25"/>
    <mergeCell ref="W23:X25"/>
    <mergeCell ref="Y23:Y25"/>
    <mergeCell ref="AF20:AF22"/>
    <mergeCell ref="C21:L21"/>
    <mergeCell ref="B22:C22"/>
    <mergeCell ref="A23:A25"/>
    <mergeCell ref="B23:B24"/>
    <mergeCell ref="M23:N25"/>
    <mergeCell ref="O23:P25"/>
    <mergeCell ref="Q23:R25"/>
    <mergeCell ref="S23:T25"/>
    <mergeCell ref="U20:V22"/>
    <mergeCell ref="W20:X22"/>
    <mergeCell ref="Y20:Y22"/>
    <mergeCell ref="Z20:Z22"/>
    <mergeCell ref="AA20:AA22"/>
    <mergeCell ref="AB20:AC22"/>
    <mergeCell ref="AD23:AE25"/>
    <mergeCell ref="AF23:AF25"/>
    <mergeCell ref="C24:L24"/>
    <mergeCell ref="B25:C25"/>
    <mergeCell ref="Z23:Z25"/>
    <mergeCell ref="AA23:AA25"/>
    <mergeCell ref="AB23:AC25"/>
    <mergeCell ref="A20:A22"/>
    <mergeCell ref="B20:B21"/>
    <mergeCell ref="Z29:Z31"/>
    <mergeCell ref="AA29:AA31"/>
    <mergeCell ref="AB29:AC31"/>
    <mergeCell ref="A26:A28"/>
    <mergeCell ref="B26:B27"/>
    <mergeCell ref="M26:N28"/>
    <mergeCell ref="O26:P28"/>
    <mergeCell ref="Q26:R28"/>
    <mergeCell ref="S26:T28"/>
    <mergeCell ref="S20:T22"/>
    <mergeCell ref="S32:T34"/>
    <mergeCell ref="U29:V31"/>
    <mergeCell ref="W29:X31"/>
    <mergeCell ref="Y29:Y31"/>
    <mergeCell ref="AD26:AE28"/>
    <mergeCell ref="AF26:AF28"/>
    <mergeCell ref="C27:L27"/>
    <mergeCell ref="B28:C28"/>
    <mergeCell ref="A29:A31"/>
    <mergeCell ref="B29:B30"/>
    <mergeCell ref="M29:N31"/>
    <mergeCell ref="O29:P31"/>
    <mergeCell ref="Q29:R31"/>
    <mergeCell ref="S29:T31"/>
    <mergeCell ref="U26:V28"/>
    <mergeCell ref="W26:X28"/>
    <mergeCell ref="Y26:Y28"/>
    <mergeCell ref="Z26:Z28"/>
    <mergeCell ref="AA26:AA28"/>
    <mergeCell ref="AB26:AC28"/>
    <mergeCell ref="AD29:AE31"/>
    <mergeCell ref="AF29:AF31"/>
    <mergeCell ref="C30:L30"/>
    <mergeCell ref="B31:C31"/>
    <mergeCell ref="W35:X35"/>
    <mergeCell ref="AB35:AC35"/>
    <mergeCell ref="AD35:AE35"/>
    <mergeCell ref="AD32:AE34"/>
    <mergeCell ref="AF32:AF34"/>
    <mergeCell ref="C33:L33"/>
    <mergeCell ref="B34:C34"/>
    <mergeCell ref="A35:L35"/>
    <mergeCell ref="M35:N35"/>
    <mergeCell ref="O35:P35"/>
    <mergeCell ref="Q35:R35"/>
    <mergeCell ref="S35:T35"/>
    <mergeCell ref="U35:V35"/>
    <mergeCell ref="U32:V34"/>
    <mergeCell ref="W32:X34"/>
    <mergeCell ref="Y32:Y34"/>
    <mergeCell ref="Z32:Z34"/>
    <mergeCell ref="AA32:AA34"/>
    <mergeCell ref="AB32:AC34"/>
    <mergeCell ref="A32:A34"/>
    <mergeCell ref="B32:B33"/>
    <mergeCell ref="M32:N34"/>
    <mergeCell ref="O32:P34"/>
    <mergeCell ref="Q32:R34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44"/>
  <sheetViews>
    <sheetView workbookViewId="0">
      <selection activeCell="B19" sqref="B19:B26"/>
    </sheetView>
  </sheetViews>
  <sheetFormatPr defaultRowHeight="13.2" x14ac:dyDescent="0.2"/>
  <cols>
    <col min="1" max="1" width="1.44140625" style="68" customWidth="1"/>
    <col min="2" max="2" width="5.109375" style="68" customWidth="1"/>
    <col min="3" max="3" width="5.109375" style="69" customWidth="1"/>
    <col min="4" max="4" width="10.44140625" style="68" customWidth="1"/>
    <col min="5" max="5" width="0.6640625" style="68" customWidth="1"/>
    <col min="6" max="6" width="2" style="68" customWidth="1"/>
    <col min="7" max="15" width="2.6640625" style="68" customWidth="1"/>
    <col min="16" max="16" width="1" style="68" customWidth="1"/>
    <col min="17" max="17" width="1.44140625" style="68" customWidth="1"/>
    <col min="18" max="19" width="2.6640625" style="68" customWidth="1"/>
    <col min="20" max="20" width="1.6640625" style="68" customWidth="1"/>
    <col min="21" max="21" width="4.33203125" style="68" customWidth="1"/>
    <col min="22" max="22" width="18.88671875" style="68" customWidth="1"/>
    <col min="23" max="23" width="9.21875" style="68" customWidth="1"/>
    <col min="24" max="24" width="8.88671875" style="68" customWidth="1"/>
    <col min="25" max="25" width="0.6640625" style="68" customWidth="1"/>
    <col min="26" max="16384" width="8.88671875" style="68"/>
  </cols>
  <sheetData>
    <row r="2" spans="2:24" ht="15" x14ac:dyDescent="0.2">
      <c r="O2" s="40" t="s">
        <v>43</v>
      </c>
    </row>
    <row r="3" spans="2:24" ht="15.75" customHeight="1" x14ac:dyDescent="0.2">
      <c r="B3" s="41" t="s">
        <v>44</v>
      </c>
    </row>
    <row r="4" spans="2:24" ht="15.75" customHeight="1" thickBot="1" x14ac:dyDescent="0.25">
      <c r="B4" s="41" t="s">
        <v>45</v>
      </c>
    </row>
    <row r="5" spans="2:24" ht="18.75" customHeight="1" x14ac:dyDescent="0.2">
      <c r="B5" s="313" t="s">
        <v>46</v>
      </c>
      <c r="C5" s="349" t="s">
        <v>47</v>
      </c>
      <c r="D5" s="42" t="s">
        <v>48</v>
      </c>
      <c r="E5" s="352" t="s">
        <v>82</v>
      </c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4"/>
      <c r="W5" s="355" t="s">
        <v>49</v>
      </c>
      <c r="X5" s="356"/>
    </row>
    <row r="6" spans="2:24" ht="29.25" customHeight="1" x14ac:dyDescent="0.2">
      <c r="B6" s="314"/>
      <c r="C6" s="350"/>
      <c r="D6" s="43" t="s">
        <v>50</v>
      </c>
      <c r="E6" s="357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9"/>
      <c r="W6" s="44"/>
      <c r="X6" s="45"/>
    </row>
    <row r="7" spans="2:24" ht="18.75" customHeight="1" x14ac:dyDescent="0.2">
      <c r="B7" s="314"/>
      <c r="C7" s="350"/>
      <c r="D7" s="300" t="s">
        <v>51</v>
      </c>
      <c r="E7" s="360" t="s">
        <v>82</v>
      </c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361"/>
      <c r="V7" s="362"/>
      <c r="W7" s="46"/>
      <c r="X7" s="45"/>
    </row>
    <row r="8" spans="2:24" ht="29.25" customHeight="1" thickBot="1" x14ac:dyDescent="0.25">
      <c r="B8" s="314"/>
      <c r="C8" s="351"/>
      <c r="D8" s="321"/>
      <c r="E8" s="363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5"/>
      <c r="W8" s="47"/>
      <c r="X8" s="48"/>
    </row>
    <row r="9" spans="2:24" ht="18.75" customHeight="1" thickTop="1" x14ac:dyDescent="0.2">
      <c r="B9" s="314"/>
      <c r="C9" s="366" t="s">
        <v>52</v>
      </c>
      <c r="D9" s="49" t="s">
        <v>48</v>
      </c>
      <c r="E9" s="368" t="s">
        <v>83</v>
      </c>
      <c r="F9" s="369"/>
      <c r="G9" s="369"/>
      <c r="H9" s="369"/>
      <c r="I9" s="369"/>
      <c r="J9" s="369"/>
      <c r="K9" s="369"/>
      <c r="L9" s="369"/>
      <c r="M9" s="369"/>
      <c r="N9" s="369"/>
      <c r="O9" s="369"/>
      <c r="P9" s="369"/>
      <c r="Q9" s="369"/>
      <c r="R9" s="369"/>
      <c r="S9" s="369"/>
      <c r="T9" s="369"/>
      <c r="U9" s="369"/>
      <c r="V9" s="370"/>
      <c r="W9" s="371" t="s">
        <v>49</v>
      </c>
      <c r="X9" s="372"/>
    </row>
    <row r="10" spans="2:24" ht="29.25" customHeight="1" x14ac:dyDescent="0.2">
      <c r="B10" s="314"/>
      <c r="C10" s="350"/>
      <c r="D10" s="50" t="s">
        <v>50</v>
      </c>
      <c r="E10" s="373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5"/>
      <c r="W10" s="51"/>
      <c r="X10" s="45"/>
    </row>
    <row r="11" spans="2:24" ht="18.75" customHeight="1" x14ac:dyDescent="0.2">
      <c r="B11" s="314"/>
      <c r="C11" s="350"/>
      <c r="D11" s="376" t="s">
        <v>51</v>
      </c>
      <c r="E11" s="360" t="s">
        <v>83</v>
      </c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  <c r="V11" s="362"/>
      <c r="W11" s="46"/>
      <c r="X11" s="45"/>
    </row>
    <row r="12" spans="2:24" ht="29.25" customHeight="1" thickBot="1" x14ac:dyDescent="0.25">
      <c r="B12" s="315"/>
      <c r="C12" s="367"/>
      <c r="D12" s="377"/>
      <c r="E12" s="378" t="s">
        <v>81</v>
      </c>
      <c r="F12" s="379"/>
      <c r="G12" s="379"/>
      <c r="H12" s="379"/>
      <c r="I12" s="379"/>
      <c r="J12" s="379"/>
      <c r="K12" s="379"/>
      <c r="L12" s="379"/>
      <c r="M12" s="379"/>
      <c r="N12" s="379"/>
      <c r="O12" s="379"/>
      <c r="P12" s="379"/>
      <c r="Q12" s="379"/>
      <c r="R12" s="379"/>
      <c r="S12" s="379"/>
      <c r="T12" s="379"/>
      <c r="U12" s="379"/>
      <c r="V12" s="380"/>
      <c r="W12" s="52"/>
      <c r="X12" s="53"/>
    </row>
    <row r="13" spans="2:24" ht="24" customHeight="1" x14ac:dyDescent="0.2">
      <c r="B13" s="314" t="s">
        <v>53</v>
      </c>
      <c r="C13" s="328" t="s">
        <v>54</v>
      </c>
      <c r="D13" s="331" t="s">
        <v>55</v>
      </c>
      <c r="E13" s="332" t="s">
        <v>88</v>
      </c>
      <c r="F13" s="333"/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  <c r="U13" s="333"/>
      <c r="V13" s="333"/>
      <c r="W13" s="333"/>
      <c r="X13" s="334"/>
    </row>
    <row r="14" spans="2:24" ht="24" customHeight="1" x14ac:dyDescent="0.2">
      <c r="B14" s="314"/>
      <c r="C14" s="329"/>
      <c r="D14" s="300"/>
      <c r="E14" s="335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36"/>
      <c r="V14" s="336"/>
      <c r="W14" s="336"/>
      <c r="X14" s="337"/>
    </row>
    <row r="15" spans="2:24" ht="24" customHeight="1" thickBot="1" x14ac:dyDescent="0.25">
      <c r="B15" s="314"/>
      <c r="C15" s="330"/>
      <c r="D15" s="64" t="s">
        <v>56</v>
      </c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39" t="s">
        <v>57</v>
      </c>
      <c r="T15" s="339"/>
      <c r="U15" s="339"/>
      <c r="V15" s="338" t="s">
        <v>84</v>
      </c>
      <c r="W15" s="338"/>
      <c r="X15" s="340"/>
    </row>
    <row r="16" spans="2:24" ht="24" customHeight="1" thickTop="1" x14ac:dyDescent="0.2">
      <c r="B16" s="314"/>
      <c r="C16" s="341" t="s">
        <v>58</v>
      </c>
      <c r="D16" s="344" t="s">
        <v>55</v>
      </c>
      <c r="E16" s="345" t="s">
        <v>59</v>
      </c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  <c r="X16" s="346"/>
    </row>
    <row r="17" spans="2:28" ht="24" customHeight="1" x14ac:dyDescent="0.2">
      <c r="B17" s="314"/>
      <c r="C17" s="342"/>
      <c r="D17" s="300"/>
      <c r="E17" s="347"/>
      <c r="F17" s="347"/>
      <c r="G17" s="347"/>
      <c r="H17" s="347"/>
      <c r="I17" s="347"/>
      <c r="J17" s="347"/>
      <c r="K17" s="347"/>
      <c r="L17" s="347"/>
      <c r="M17" s="347"/>
      <c r="N17" s="347"/>
      <c r="O17" s="347"/>
      <c r="P17" s="347"/>
      <c r="Q17" s="347"/>
      <c r="R17" s="347"/>
      <c r="S17" s="347"/>
      <c r="T17" s="347"/>
      <c r="U17" s="347"/>
      <c r="V17" s="347"/>
      <c r="W17" s="347"/>
      <c r="X17" s="348"/>
    </row>
    <row r="18" spans="2:28" ht="24" customHeight="1" thickBot="1" x14ac:dyDescent="0.25">
      <c r="B18" s="314"/>
      <c r="C18" s="343"/>
      <c r="D18" s="67" t="s">
        <v>56</v>
      </c>
      <c r="E18" s="338" t="s">
        <v>60</v>
      </c>
      <c r="F18" s="338"/>
      <c r="G18" s="338"/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339" t="s">
        <v>57</v>
      </c>
      <c r="T18" s="339"/>
      <c r="U18" s="339"/>
      <c r="V18" s="338" t="s">
        <v>61</v>
      </c>
      <c r="W18" s="338"/>
      <c r="X18" s="340"/>
      <c r="AB18" s="68" t="s">
        <v>81</v>
      </c>
    </row>
    <row r="19" spans="2:28" ht="19.5" customHeight="1" x14ac:dyDescent="0.2">
      <c r="B19" s="313" t="s">
        <v>62</v>
      </c>
      <c r="C19" s="325" t="s">
        <v>90</v>
      </c>
      <c r="D19" s="65" t="s">
        <v>63</v>
      </c>
      <c r="E19" s="323" t="s">
        <v>85</v>
      </c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3"/>
      <c r="R19" s="323"/>
      <c r="S19" s="323"/>
      <c r="T19" s="323"/>
      <c r="U19" s="323"/>
      <c r="V19" s="323" t="s">
        <v>86</v>
      </c>
      <c r="W19" s="323"/>
      <c r="X19" s="324"/>
    </row>
    <row r="20" spans="2:28" ht="19.5" customHeight="1" x14ac:dyDescent="0.2">
      <c r="B20" s="314"/>
      <c r="C20" s="326"/>
      <c r="D20" s="63" t="s">
        <v>28</v>
      </c>
      <c r="E20" s="293"/>
      <c r="F20" s="294"/>
      <c r="G20" s="66"/>
      <c r="H20" s="66"/>
      <c r="I20" s="66"/>
      <c r="J20" s="66" t="s">
        <v>81</v>
      </c>
      <c r="K20" s="66" t="s">
        <v>81</v>
      </c>
      <c r="L20" s="66" t="s">
        <v>81</v>
      </c>
      <c r="M20" s="66" t="s">
        <v>81</v>
      </c>
      <c r="N20" s="66" t="s">
        <v>81</v>
      </c>
      <c r="O20" s="66" t="s">
        <v>81</v>
      </c>
      <c r="P20" s="294" t="s">
        <v>81</v>
      </c>
      <c r="Q20" s="295"/>
      <c r="R20" s="296" t="s">
        <v>64</v>
      </c>
      <c r="S20" s="296"/>
      <c r="T20" s="296"/>
      <c r="U20" s="296"/>
      <c r="V20" s="296" t="s">
        <v>87</v>
      </c>
      <c r="W20" s="296"/>
      <c r="X20" s="297"/>
    </row>
    <row r="21" spans="2:28" ht="15" customHeight="1" x14ac:dyDescent="0.2">
      <c r="B21" s="314"/>
      <c r="C21" s="326"/>
      <c r="D21" s="300" t="s">
        <v>65</v>
      </c>
      <c r="E21" s="300" t="s">
        <v>82</v>
      </c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1"/>
    </row>
    <row r="22" spans="2:28" ht="24" customHeight="1" thickBot="1" x14ac:dyDescent="0.25">
      <c r="B22" s="314"/>
      <c r="C22" s="327"/>
      <c r="D22" s="321"/>
      <c r="E22" s="321" t="s">
        <v>81</v>
      </c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321"/>
      <c r="U22" s="321"/>
      <c r="V22" s="321"/>
      <c r="W22" s="321"/>
      <c r="X22" s="322"/>
    </row>
    <row r="23" spans="2:28" ht="19.5" customHeight="1" thickTop="1" x14ac:dyDescent="0.2">
      <c r="B23" s="314"/>
      <c r="C23" s="288" t="s">
        <v>58</v>
      </c>
      <c r="D23" s="65" t="s">
        <v>63</v>
      </c>
      <c r="E23" s="323" t="s">
        <v>85</v>
      </c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23"/>
      <c r="U23" s="323"/>
      <c r="V23" s="323" t="s">
        <v>86</v>
      </c>
      <c r="W23" s="323"/>
      <c r="X23" s="324"/>
    </row>
    <row r="24" spans="2:28" ht="19.5" customHeight="1" x14ac:dyDescent="0.2">
      <c r="B24" s="314"/>
      <c r="C24" s="289"/>
      <c r="D24" s="63" t="s">
        <v>28</v>
      </c>
      <c r="E24" s="293"/>
      <c r="F24" s="294"/>
      <c r="G24" s="66"/>
      <c r="H24" s="66"/>
      <c r="I24" s="66"/>
      <c r="J24" s="66" t="s">
        <v>81</v>
      </c>
      <c r="K24" s="66" t="s">
        <v>81</v>
      </c>
      <c r="L24" s="66" t="s">
        <v>81</v>
      </c>
      <c r="M24" s="66" t="s">
        <v>81</v>
      </c>
      <c r="N24" s="66" t="s">
        <v>81</v>
      </c>
      <c r="O24" s="66" t="s">
        <v>81</v>
      </c>
      <c r="P24" s="294" t="s">
        <v>81</v>
      </c>
      <c r="Q24" s="295"/>
      <c r="R24" s="296" t="s">
        <v>64</v>
      </c>
      <c r="S24" s="296"/>
      <c r="T24" s="296"/>
      <c r="U24" s="296"/>
      <c r="V24" s="296" t="s">
        <v>87</v>
      </c>
      <c r="W24" s="296"/>
      <c r="X24" s="297"/>
    </row>
    <row r="25" spans="2:28" ht="15" customHeight="1" x14ac:dyDescent="0.2">
      <c r="B25" s="314"/>
      <c r="C25" s="289"/>
      <c r="D25" s="298" t="s">
        <v>65</v>
      </c>
      <c r="E25" s="300" t="s">
        <v>82</v>
      </c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0"/>
      <c r="R25" s="300"/>
      <c r="S25" s="300"/>
      <c r="T25" s="300"/>
      <c r="U25" s="300"/>
      <c r="V25" s="300"/>
      <c r="W25" s="300"/>
      <c r="X25" s="301"/>
    </row>
    <row r="26" spans="2:28" ht="24" customHeight="1" thickBot="1" x14ac:dyDescent="0.25">
      <c r="B26" s="315"/>
      <c r="C26" s="290"/>
      <c r="D26" s="299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3"/>
    </row>
    <row r="27" spans="2:28" ht="19.5" customHeight="1" x14ac:dyDescent="0.2">
      <c r="B27" s="313" t="s">
        <v>66</v>
      </c>
      <c r="C27" s="316" t="s">
        <v>91</v>
      </c>
      <c r="D27" s="43" t="s">
        <v>63</v>
      </c>
      <c r="E27" s="319" t="s">
        <v>67</v>
      </c>
      <c r="F27" s="319"/>
      <c r="G27" s="319"/>
      <c r="H27" s="319"/>
      <c r="I27" s="319"/>
      <c r="J27" s="319"/>
      <c r="K27" s="319"/>
      <c r="L27" s="319"/>
      <c r="M27" s="319"/>
      <c r="N27" s="319"/>
      <c r="O27" s="319"/>
      <c r="P27" s="319"/>
      <c r="Q27" s="319"/>
      <c r="R27" s="319"/>
      <c r="S27" s="319"/>
      <c r="T27" s="319"/>
      <c r="U27" s="319"/>
      <c r="V27" s="319" t="s">
        <v>68</v>
      </c>
      <c r="W27" s="319"/>
      <c r="X27" s="320"/>
    </row>
    <row r="28" spans="2:28" ht="19.5" customHeight="1" x14ac:dyDescent="0.2">
      <c r="B28" s="314"/>
      <c r="C28" s="317"/>
      <c r="D28" s="63" t="s">
        <v>28</v>
      </c>
      <c r="E28" s="293"/>
      <c r="F28" s="294"/>
      <c r="G28" s="66"/>
      <c r="H28" s="66"/>
      <c r="I28" s="66"/>
      <c r="J28" s="66"/>
      <c r="K28" s="66"/>
      <c r="L28" s="66"/>
      <c r="M28" s="66"/>
      <c r="N28" s="66"/>
      <c r="O28" s="66"/>
      <c r="P28" s="294"/>
      <c r="Q28" s="295"/>
      <c r="R28" s="296" t="s">
        <v>64</v>
      </c>
      <c r="S28" s="296"/>
      <c r="T28" s="296"/>
      <c r="U28" s="296"/>
      <c r="V28" s="296" t="s">
        <v>69</v>
      </c>
      <c r="W28" s="296"/>
      <c r="X28" s="297"/>
    </row>
    <row r="29" spans="2:28" ht="15" customHeight="1" x14ac:dyDescent="0.2">
      <c r="B29" s="314"/>
      <c r="C29" s="317"/>
      <c r="D29" s="300" t="s">
        <v>65</v>
      </c>
      <c r="E29" s="300" t="s">
        <v>70</v>
      </c>
      <c r="F29" s="300"/>
      <c r="G29" s="300"/>
      <c r="H29" s="300"/>
      <c r="I29" s="300"/>
      <c r="J29" s="300"/>
      <c r="K29" s="300"/>
      <c r="L29" s="300"/>
      <c r="M29" s="300"/>
      <c r="N29" s="300"/>
      <c r="O29" s="300"/>
      <c r="P29" s="300"/>
      <c r="Q29" s="300"/>
      <c r="R29" s="300"/>
      <c r="S29" s="300"/>
      <c r="T29" s="300"/>
      <c r="U29" s="300"/>
      <c r="V29" s="300"/>
      <c r="W29" s="300"/>
      <c r="X29" s="301"/>
    </row>
    <row r="30" spans="2:28" ht="24" customHeight="1" thickBot="1" x14ac:dyDescent="0.25">
      <c r="B30" s="314"/>
      <c r="C30" s="318"/>
      <c r="D30" s="321"/>
      <c r="E30" s="321"/>
      <c r="F30" s="321"/>
      <c r="G30" s="321"/>
      <c r="H30" s="321"/>
      <c r="I30" s="321"/>
      <c r="J30" s="321"/>
      <c r="K30" s="321"/>
      <c r="L30" s="321"/>
      <c r="M30" s="321"/>
      <c r="N30" s="321"/>
      <c r="O30" s="321"/>
      <c r="P30" s="321"/>
      <c r="Q30" s="321"/>
      <c r="R30" s="321"/>
      <c r="S30" s="321"/>
      <c r="T30" s="321"/>
      <c r="U30" s="321"/>
      <c r="V30" s="321"/>
      <c r="W30" s="321"/>
      <c r="X30" s="322"/>
    </row>
    <row r="31" spans="2:28" ht="19.5" customHeight="1" thickTop="1" x14ac:dyDescent="0.2">
      <c r="B31" s="314"/>
      <c r="C31" s="288" t="s">
        <v>58</v>
      </c>
      <c r="D31" s="65" t="s">
        <v>63</v>
      </c>
      <c r="E31" s="291" t="s">
        <v>67</v>
      </c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 t="s">
        <v>68</v>
      </c>
      <c r="W31" s="291"/>
      <c r="X31" s="292"/>
    </row>
    <row r="32" spans="2:28" ht="19.5" customHeight="1" x14ac:dyDescent="0.2">
      <c r="B32" s="314"/>
      <c r="C32" s="289"/>
      <c r="D32" s="63" t="s">
        <v>28</v>
      </c>
      <c r="E32" s="293"/>
      <c r="F32" s="294"/>
      <c r="G32" s="66"/>
      <c r="H32" s="66"/>
      <c r="I32" s="66"/>
      <c r="J32" s="66"/>
      <c r="K32" s="66"/>
      <c r="L32" s="66"/>
      <c r="M32" s="66"/>
      <c r="N32" s="66"/>
      <c r="O32" s="66"/>
      <c r="P32" s="294"/>
      <c r="Q32" s="295"/>
      <c r="R32" s="296" t="s">
        <v>64</v>
      </c>
      <c r="S32" s="296"/>
      <c r="T32" s="296"/>
      <c r="U32" s="296"/>
      <c r="V32" s="296" t="s">
        <v>69</v>
      </c>
      <c r="W32" s="296"/>
      <c r="X32" s="297"/>
    </row>
    <row r="33" spans="2:24" ht="15" customHeight="1" x14ac:dyDescent="0.2">
      <c r="B33" s="314"/>
      <c r="C33" s="289"/>
      <c r="D33" s="298" t="s">
        <v>65</v>
      </c>
      <c r="E33" s="300" t="s">
        <v>70</v>
      </c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301"/>
    </row>
    <row r="34" spans="2:24" ht="24" customHeight="1" thickBot="1" x14ac:dyDescent="0.25">
      <c r="B34" s="315"/>
      <c r="C34" s="290"/>
      <c r="D34" s="299"/>
      <c r="E34" s="302"/>
      <c r="F34" s="302"/>
      <c r="G34" s="302"/>
      <c r="H34" s="302"/>
      <c r="I34" s="302"/>
      <c r="J34" s="302"/>
      <c r="K34" s="302"/>
      <c r="L34" s="302"/>
      <c r="M34" s="302"/>
      <c r="N34" s="302"/>
      <c r="O34" s="302"/>
      <c r="P34" s="302"/>
      <c r="Q34" s="302"/>
      <c r="R34" s="302"/>
      <c r="S34" s="302"/>
      <c r="T34" s="302"/>
      <c r="U34" s="302"/>
      <c r="V34" s="302"/>
      <c r="W34" s="302"/>
      <c r="X34" s="303"/>
    </row>
    <row r="35" spans="2:24" ht="25.5" customHeight="1" thickBot="1" x14ac:dyDescent="0.25">
      <c r="B35" s="54" t="s">
        <v>71</v>
      </c>
    </row>
    <row r="36" spans="2:24" ht="18.75" customHeight="1" x14ac:dyDescent="0.2">
      <c r="B36" s="55" t="s">
        <v>72</v>
      </c>
      <c r="F36" s="273" t="s">
        <v>73</v>
      </c>
      <c r="G36" s="274"/>
      <c r="H36" s="275"/>
      <c r="I36" s="276" t="s">
        <v>74</v>
      </c>
      <c r="J36" s="277"/>
      <c r="K36" s="277"/>
      <c r="L36" s="277"/>
      <c r="M36" s="277"/>
      <c r="N36" s="277"/>
      <c r="O36" s="277"/>
      <c r="P36" s="277"/>
      <c r="Q36" s="277"/>
      <c r="R36" s="277"/>
      <c r="S36" s="278"/>
      <c r="U36" s="271" t="s">
        <v>75</v>
      </c>
      <c r="V36" s="271" t="s">
        <v>76</v>
      </c>
      <c r="W36" s="286" t="s">
        <v>77</v>
      </c>
      <c r="X36" s="304"/>
    </row>
    <row r="37" spans="2:24" ht="18.75" customHeight="1" thickBot="1" x14ac:dyDescent="0.25">
      <c r="F37" s="306" t="s">
        <v>78</v>
      </c>
      <c r="G37" s="307"/>
      <c r="H37" s="308"/>
      <c r="I37" s="309"/>
      <c r="J37" s="279"/>
      <c r="K37" s="279"/>
      <c r="L37" s="279"/>
      <c r="M37" s="279"/>
      <c r="N37" s="279"/>
      <c r="O37" s="279"/>
      <c r="P37" s="279"/>
      <c r="Q37" s="279"/>
      <c r="R37" s="279"/>
      <c r="S37" s="281"/>
      <c r="U37" s="272"/>
      <c r="V37" s="272"/>
      <c r="W37" s="287"/>
      <c r="X37" s="305"/>
    </row>
    <row r="38" spans="2:24" ht="18.75" customHeight="1" thickBot="1" x14ac:dyDescent="0.25">
      <c r="F38" s="283" t="s">
        <v>79</v>
      </c>
      <c r="G38" s="284"/>
      <c r="H38" s="285"/>
      <c r="I38" s="310"/>
      <c r="J38" s="280"/>
      <c r="K38" s="280"/>
      <c r="L38" s="280"/>
      <c r="M38" s="280"/>
      <c r="N38" s="280"/>
      <c r="O38" s="280"/>
      <c r="P38" s="280"/>
      <c r="Q38" s="280"/>
      <c r="R38" s="280"/>
      <c r="S38" s="282"/>
      <c r="U38" s="311" t="s">
        <v>80</v>
      </c>
      <c r="V38" s="312"/>
      <c r="W38" s="56"/>
      <c r="X38" s="57"/>
    </row>
    <row r="39" spans="2:24" x14ac:dyDescent="0.2">
      <c r="B39" s="58"/>
      <c r="C39" s="59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</row>
    <row r="41" spans="2:24" x14ac:dyDescent="0.2">
      <c r="B41" s="60"/>
    </row>
    <row r="42" spans="2:24" x14ac:dyDescent="0.2">
      <c r="B42" s="70"/>
    </row>
    <row r="43" spans="2:24" x14ac:dyDescent="0.2">
      <c r="B43" s="61"/>
    </row>
    <row r="44" spans="2:24" x14ac:dyDescent="0.2">
      <c r="B44" s="62"/>
    </row>
  </sheetData>
  <mergeCells count="90">
    <mergeCell ref="B5:B12"/>
    <mergeCell ref="C5:C8"/>
    <mergeCell ref="E5:V5"/>
    <mergeCell ref="W5:X5"/>
    <mergeCell ref="E6:V6"/>
    <mergeCell ref="D7:D8"/>
    <mergeCell ref="E7:V7"/>
    <mergeCell ref="E8:V8"/>
    <mergeCell ref="C9:C12"/>
    <mergeCell ref="E9:V9"/>
    <mergeCell ref="W9:X9"/>
    <mergeCell ref="E10:V10"/>
    <mergeCell ref="D11:D12"/>
    <mergeCell ref="E11:V11"/>
    <mergeCell ref="E12:V12"/>
    <mergeCell ref="B13:B18"/>
    <mergeCell ref="C13:C15"/>
    <mergeCell ref="D13:D14"/>
    <mergeCell ref="E13:X13"/>
    <mergeCell ref="E14:X14"/>
    <mergeCell ref="E15:R15"/>
    <mergeCell ref="S15:U15"/>
    <mergeCell ref="V15:X15"/>
    <mergeCell ref="C16:C18"/>
    <mergeCell ref="D16:D17"/>
    <mergeCell ref="E16:X17"/>
    <mergeCell ref="E18:R18"/>
    <mergeCell ref="S18:U18"/>
    <mergeCell ref="V18:X18"/>
    <mergeCell ref="E22:X22"/>
    <mergeCell ref="C23:C26"/>
    <mergeCell ref="E23:U23"/>
    <mergeCell ref="V23:X23"/>
    <mergeCell ref="E24:F24"/>
    <mergeCell ref="P24:Q24"/>
    <mergeCell ref="R24:U24"/>
    <mergeCell ref="V24:X24"/>
    <mergeCell ref="D25:D26"/>
    <mergeCell ref="E25:X25"/>
    <mergeCell ref="C19:C22"/>
    <mergeCell ref="E19:U19"/>
    <mergeCell ref="V19:X19"/>
    <mergeCell ref="E20:F20"/>
    <mergeCell ref="P20:Q20"/>
    <mergeCell ref="R20:U20"/>
    <mergeCell ref="E26:X26"/>
    <mergeCell ref="B27:B34"/>
    <mergeCell ref="C27:C30"/>
    <mergeCell ref="E27:U27"/>
    <mergeCell ref="V27:X27"/>
    <mergeCell ref="E28:F28"/>
    <mergeCell ref="P28:Q28"/>
    <mergeCell ref="R28:U28"/>
    <mergeCell ref="V28:X28"/>
    <mergeCell ref="D29:D30"/>
    <mergeCell ref="B19:B26"/>
    <mergeCell ref="V20:X20"/>
    <mergeCell ref="D21:D22"/>
    <mergeCell ref="E21:X21"/>
    <mergeCell ref="E29:X29"/>
    <mergeCell ref="E30:X30"/>
    <mergeCell ref="W36:W37"/>
    <mergeCell ref="C31:C34"/>
    <mergeCell ref="E31:U31"/>
    <mergeCell ref="V31:X31"/>
    <mergeCell ref="E32:F32"/>
    <mergeCell ref="P32:Q32"/>
    <mergeCell ref="R32:U32"/>
    <mergeCell ref="V32:X32"/>
    <mergeCell ref="D33:D34"/>
    <mergeCell ref="E33:X33"/>
    <mergeCell ref="E34:X34"/>
    <mergeCell ref="X36:X37"/>
    <mergeCell ref="F37:H37"/>
    <mergeCell ref="I37:I38"/>
    <mergeCell ref="U38:V38"/>
    <mergeCell ref="J37:J38"/>
    <mergeCell ref="U36:U37"/>
    <mergeCell ref="V36:V37"/>
    <mergeCell ref="F36:H36"/>
    <mergeCell ref="I36:S36"/>
    <mergeCell ref="P37:Q38"/>
    <mergeCell ref="R37:R38"/>
    <mergeCell ref="S37:S38"/>
    <mergeCell ref="F38:H38"/>
    <mergeCell ref="K37:K38"/>
    <mergeCell ref="L37:L38"/>
    <mergeCell ref="M37:M38"/>
    <mergeCell ref="N37:N38"/>
    <mergeCell ref="O37:O38"/>
  </mergeCells>
  <phoneticPr fontId="3"/>
  <pageMargins left="0.35" right="0.24" top="0.35" bottom="0.2" header="0.3" footer="0.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60"/>
  <sheetViews>
    <sheetView topLeftCell="A16" zoomScaleNormal="100" workbookViewId="0">
      <selection activeCell="G30" sqref="G30:I30"/>
    </sheetView>
  </sheetViews>
  <sheetFormatPr defaultColWidth="9" defaultRowHeight="13.2" x14ac:dyDescent="0.2"/>
  <cols>
    <col min="1" max="1" width="5.21875" style="2" customWidth="1"/>
    <col min="2" max="2" width="4" style="2" customWidth="1"/>
    <col min="3" max="3" width="10.21875" style="2" customWidth="1"/>
    <col min="4" max="6" width="7.109375" style="2" customWidth="1"/>
    <col min="7" max="8" width="3.6640625" style="2" customWidth="1"/>
    <col min="9" max="9" width="7.109375" style="2" customWidth="1"/>
    <col min="10" max="18" width="3.6640625" style="2" customWidth="1"/>
    <col min="19" max="19" width="8.44140625" style="2" customWidth="1"/>
    <col min="20" max="20" width="9" style="2"/>
    <col min="21" max="21" width="7.88671875" style="2" customWidth="1"/>
    <col min="22" max="30" width="6.21875" style="2" customWidth="1"/>
    <col min="31" max="16384" width="9" style="2"/>
  </cols>
  <sheetData>
    <row r="1" spans="1:2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1" x14ac:dyDescent="0.2">
      <c r="A2" s="1"/>
      <c r="B2" s="1"/>
      <c r="C2" s="1"/>
      <c r="D2" s="1"/>
      <c r="F2" s="1"/>
      <c r="I2" s="3" t="s">
        <v>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3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">
      <c r="A4" s="1"/>
      <c r="B4" s="1"/>
      <c r="C4" s="1"/>
      <c r="D4" s="1"/>
      <c r="E4" s="1"/>
      <c r="F4" s="1"/>
      <c r="G4" s="1"/>
      <c r="H4" s="1"/>
      <c r="J4" s="1"/>
      <c r="K4" s="1"/>
      <c r="L4" s="1"/>
      <c r="M4" s="1"/>
      <c r="N4" s="1"/>
      <c r="O4" s="4" t="s">
        <v>1</v>
      </c>
      <c r="P4" s="1"/>
      <c r="Q4" s="1"/>
      <c r="R4" s="1"/>
      <c r="S4" s="1"/>
      <c r="T4" s="1"/>
      <c r="U4" s="1"/>
      <c r="V4" s="1"/>
      <c r="W4" s="1"/>
    </row>
    <row r="5" spans="1:23" ht="21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">
      <c r="A6" s="1"/>
      <c r="B6" s="5" t="s">
        <v>2</v>
      </c>
      <c r="C6" s="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">
      <c r="A8" s="1"/>
      <c r="B8" s="1"/>
      <c r="C8" s="1"/>
      <c r="D8" s="1"/>
      <c r="E8" s="1"/>
      <c r="F8" s="6" t="s">
        <v>3</v>
      </c>
      <c r="H8" s="7"/>
      <c r="I8" s="7"/>
      <c r="J8" s="8"/>
      <c r="K8" s="8"/>
      <c r="L8" s="8"/>
      <c r="M8" s="8"/>
      <c r="N8" s="8"/>
      <c r="O8" s="8"/>
      <c r="P8" s="8"/>
      <c r="Q8" s="8"/>
      <c r="R8" s="8"/>
      <c r="S8" s="8"/>
      <c r="T8" s="1"/>
      <c r="U8" s="1"/>
      <c r="V8" s="1"/>
      <c r="W8" s="1"/>
    </row>
    <row r="9" spans="1:23" ht="6.75" customHeight="1" x14ac:dyDescent="0.2">
      <c r="A9" s="1"/>
      <c r="B9" s="1"/>
      <c r="C9" s="1"/>
      <c r="D9" s="1"/>
      <c r="E9" s="1"/>
      <c r="F9" s="6"/>
      <c r="H9" s="7"/>
      <c r="I9" s="7"/>
      <c r="J9" s="8"/>
      <c r="K9" s="8"/>
      <c r="L9" s="8"/>
      <c r="M9" s="8"/>
      <c r="N9" s="8"/>
      <c r="O9" s="8"/>
      <c r="P9" s="8"/>
      <c r="Q9" s="8"/>
      <c r="R9" s="8"/>
      <c r="S9" s="8"/>
      <c r="T9" s="1"/>
      <c r="U9" s="1"/>
      <c r="V9" s="1"/>
      <c r="W9" s="1"/>
    </row>
    <row r="10" spans="1:23" ht="28.2" customHeight="1" x14ac:dyDescent="0.2">
      <c r="A10" s="1"/>
      <c r="B10" s="1"/>
      <c r="C10" s="1"/>
      <c r="D10" s="1"/>
      <c r="E10" s="1"/>
      <c r="F10" s="6" t="s">
        <v>4</v>
      </c>
      <c r="G10" s="384" t="s">
        <v>149</v>
      </c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  <c r="S10" s="9"/>
      <c r="T10" s="1"/>
      <c r="U10" s="1"/>
      <c r="V10" s="1"/>
      <c r="W10" s="1"/>
    </row>
    <row r="11" spans="1:23" ht="6.75" customHeight="1" x14ac:dyDescent="0.2">
      <c r="A11" s="1"/>
      <c r="B11" s="1"/>
      <c r="C11" s="1"/>
      <c r="D11" s="1"/>
      <c r="E11" s="1"/>
      <c r="F11" s="8"/>
      <c r="S11" s="8"/>
      <c r="T11" s="1"/>
      <c r="U11" s="1"/>
      <c r="V11" s="1"/>
      <c r="W11" s="1"/>
    </row>
    <row r="12" spans="1:23" x14ac:dyDescent="0.2">
      <c r="A12" s="1"/>
      <c r="B12" s="1"/>
      <c r="C12" s="1"/>
      <c r="D12" s="1"/>
      <c r="E12" s="1"/>
      <c r="F12" s="6" t="s">
        <v>5</v>
      </c>
      <c r="G12" s="385" t="s">
        <v>150</v>
      </c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6"/>
      <c r="S12" s="9"/>
      <c r="T12" s="1"/>
    </row>
    <row r="13" spans="1:23" ht="6.75" customHeight="1" x14ac:dyDescent="0.2">
      <c r="A13" s="1"/>
      <c r="B13" s="1"/>
      <c r="C13" s="1"/>
      <c r="D13" s="1"/>
      <c r="E13" s="1"/>
      <c r="F13" s="8"/>
      <c r="H13" s="10"/>
      <c r="I13" s="11"/>
      <c r="J13" s="12"/>
      <c r="K13" s="12"/>
      <c r="L13" s="12"/>
      <c r="M13" s="12"/>
      <c r="N13" s="12"/>
      <c r="O13" s="12"/>
      <c r="P13" s="12"/>
      <c r="Q13" s="12"/>
      <c r="R13" s="12"/>
      <c r="S13" s="8"/>
      <c r="T13" s="1"/>
    </row>
    <row r="14" spans="1:23" x14ac:dyDescent="0.2">
      <c r="A14" s="1"/>
      <c r="B14" s="1"/>
      <c r="C14" s="1"/>
      <c r="D14" s="1"/>
      <c r="E14" s="1"/>
      <c r="F14" s="6" t="s">
        <v>6</v>
      </c>
      <c r="G14" s="387" t="s">
        <v>151</v>
      </c>
      <c r="H14" s="387"/>
      <c r="I14" s="387"/>
      <c r="J14" s="387"/>
      <c r="K14" s="387"/>
      <c r="L14" s="387"/>
      <c r="M14" s="387"/>
      <c r="N14" s="387"/>
      <c r="O14" s="387"/>
      <c r="P14" s="387"/>
      <c r="Q14" s="387"/>
      <c r="S14" s="9"/>
      <c r="T14" s="1"/>
    </row>
    <row r="15" spans="1:23" ht="6.75" customHeight="1" x14ac:dyDescent="0.2">
      <c r="A15" s="1"/>
      <c r="B15" s="1"/>
      <c r="C15" s="1"/>
      <c r="D15" s="1"/>
      <c r="E15" s="1"/>
      <c r="F15" s="8"/>
      <c r="G15" s="10"/>
      <c r="H15" s="11"/>
      <c r="I15" s="12"/>
      <c r="J15" s="12"/>
      <c r="K15" s="12"/>
      <c r="L15" s="12"/>
      <c r="M15" s="12"/>
      <c r="N15" s="12"/>
      <c r="O15" s="12"/>
      <c r="P15" s="12"/>
      <c r="Q15" s="12"/>
      <c r="S15" s="8"/>
      <c r="T15" s="1"/>
    </row>
    <row r="16" spans="1:23" x14ac:dyDescent="0.2">
      <c r="A16" s="1"/>
      <c r="B16" s="1"/>
      <c r="C16" s="1"/>
      <c r="D16" s="1"/>
      <c r="E16" s="1"/>
      <c r="F16" s="6" t="s">
        <v>7</v>
      </c>
      <c r="G16" s="385" t="s">
        <v>152</v>
      </c>
      <c r="H16" s="385"/>
      <c r="I16" s="385"/>
      <c r="J16" s="385"/>
      <c r="K16" s="385"/>
      <c r="L16" s="385"/>
      <c r="M16" s="385"/>
      <c r="N16" s="385"/>
      <c r="O16" s="385"/>
      <c r="P16" s="385"/>
      <c r="Q16" s="385"/>
      <c r="S16" s="9"/>
      <c r="T16" s="1"/>
    </row>
    <row r="17" spans="1:23" ht="6.75" customHeight="1" x14ac:dyDescent="0.2">
      <c r="A17" s="1"/>
      <c r="B17" s="1"/>
      <c r="C17" s="1"/>
      <c r="D17" s="1"/>
      <c r="E17" s="1"/>
      <c r="F17" s="13"/>
      <c r="G17" s="10"/>
      <c r="H17" s="11"/>
      <c r="I17" s="12"/>
      <c r="J17" s="12"/>
      <c r="K17" s="12"/>
      <c r="L17" s="12"/>
      <c r="M17" s="12"/>
      <c r="N17" s="12"/>
      <c r="O17" s="12"/>
      <c r="P17" s="12"/>
      <c r="Q17" s="12"/>
      <c r="S17" s="8"/>
      <c r="T17" s="1"/>
      <c r="U17" s="1"/>
      <c r="V17" s="1"/>
      <c r="W17" s="1"/>
    </row>
    <row r="18" spans="1:23" x14ac:dyDescent="0.2">
      <c r="A18" s="1"/>
      <c r="B18" s="1"/>
      <c r="C18" s="1"/>
      <c r="D18" s="1"/>
      <c r="E18" s="1"/>
      <c r="F18" s="6" t="s">
        <v>8</v>
      </c>
      <c r="G18" s="385" t="s">
        <v>153</v>
      </c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S18" s="9"/>
      <c r="T18" s="1"/>
      <c r="U18" s="1"/>
      <c r="V18" s="1"/>
      <c r="W18" s="1"/>
    </row>
    <row r="19" spans="1:23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">
      <c r="A20" s="1"/>
      <c r="B20" s="5" t="s">
        <v>89</v>
      </c>
      <c r="C20" s="5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">
      <c r="A21" s="1"/>
      <c r="B21" s="1"/>
      <c r="C21" s="1"/>
      <c r="S21" s="1"/>
      <c r="T21" s="1"/>
      <c r="U21" s="1"/>
      <c r="V21" s="1"/>
      <c r="W21" s="1"/>
    </row>
    <row r="22" spans="1:23" ht="47.25" customHeight="1" x14ac:dyDescent="0.2">
      <c r="A22" s="1"/>
      <c r="B22" s="14"/>
      <c r="C22" s="74"/>
      <c r="D22" s="74"/>
      <c r="E22" s="74"/>
      <c r="F22" s="16"/>
      <c r="G22" s="165"/>
      <c r="H22" s="165"/>
      <c r="I22" s="16"/>
      <c r="J22" s="165"/>
      <c r="K22" s="165"/>
      <c r="L22" s="165"/>
      <c r="M22" s="165"/>
      <c r="N22" s="165"/>
      <c r="O22" s="165"/>
      <c r="P22" s="165"/>
      <c r="Q22" s="165"/>
      <c r="R22" s="16"/>
      <c r="T22" s="1"/>
      <c r="U22" s="1"/>
      <c r="V22" s="1"/>
    </row>
    <row r="23" spans="1:23" ht="15.6" customHeight="1" x14ac:dyDescent="0.2">
      <c r="A23" s="1"/>
      <c r="B23" s="1"/>
      <c r="C23" s="1"/>
      <c r="D23" s="4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3" ht="22.2" customHeight="1" x14ac:dyDescent="0.2">
      <c r="A24" s="1"/>
      <c r="B24" s="149" t="s">
        <v>9</v>
      </c>
      <c r="C24" s="150"/>
      <c r="D24" s="150"/>
      <c r="E24" s="151"/>
      <c r="F24" s="72" t="s">
        <v>10</v>
      </c>
      <c r="G24" s="152" t="s">
        <v>11</v>
      </c>
      <c r="H24" s="152"/>
      <c r="I24" s="152"/>
      <c r="J24" s="152" t="s">
        <v>12</v>
      </c>
      <c r="K24" s="152"/>
      <c r="L24" s="152"/>
      <c r="M24" s="152"/>
      <c r="N24" s="152"/>
      <c r="O24" s="152"/>
      <c r="P24" s="152"/>
      <c r="Q24" s="152"/>
      <c r="R24" s="152"/>
      <c r="S24" s="1"/>
      <c r="T24" s="1"/>
    </row>
    <row r="25" spans="1:23" ht="22.2" customHeight="1" x14ac:dyDescent="0.2">
      <c r="A25" s="1"/>
      <c r="B25" s="153" t="s">
        <v>14</v>
      </c>
      <c r="C25" s="154"/>
      <c r="D25" s="148" t="s">
        <v>15</v>
      </c>
      <c r="E25" s="72" t="s">
        <v>16</v>
      </c>
      <c r="F25" s="21">
        <v>2</v>
      </c>
      <c r="G25" s="160">
        <v>5000</v>
      </c>
      <c r="H25" s="160"/>
      <c r="I25" s="160"/>
      <c r="J25" s="22"/>
      <c r="K25" s="23"/>
      <c r="L25" s="24" t="str">
        <f t="shared" ref="L25:L30" si="0">IF($F25*$G25&gt;=1000000,INT(MOD($F25*$G25,10000000)/1000000),"")</f>
        <v/>
      </c>
      <c r="M25" s="22" t="str">
        <f t="shared" ref="M25:M30" si="1">IF($F25*$G25&gt;=100000,INT(MOD($F25*$G25,1000000)/100000),"")</f>
        <v/>
      </c>
      <c r="N25" s="23">
        <f t="shared" ref="N25:N30" si="2">IF($F25*$G25&gt;=10000,INT(MOD($F25*$G25,100000)/10000),"")</f>
        <v>1</v>
      </c>
      <c r="O25" s="24">
        <f t="shared" ref="O25:O30" si="3">IF($F25*$G25&gt;=1000,INT(MOD($F25*$G25,10000)/1000),"")</f>
        <v>0</v>
      </c>
      <c r="P25" s="22">
        <f t="shared" ref="P25:P30" si="4">IF($F25*$G25&gt;=100,INT(MOD($F25*$G25,1000)/100),"")</f>
        <v>0</v>
      </c>
      <c r="Q25" s="23">
        <f t="shared" ref="Q25:Q30" si="5">IF($F25*$G25&gt;=10,INT(MOD($F25*$G25,100)/10),"")</f>
        <v>0</v>
      </c>
      <c r="R25" s="24">
        <f t="shared" ref="R25:R30" si="6">IF($F25*$G25&gt;=1,INT(MOD($F25*$G25,10)),"")</f>
        <v>0</v>
      </c>
      <c r="S25" s="1"/>
      <c r="T25" s="1"/>
      <c r="U25" s="1"/>
      <c r="V25" s="1"/>
    </row>
    <row r="26" spans="1:23" ht="22.2" customHeight="1" x14ac:dyDescent="0.2">
      <c r="A26" s="1"/>
      <c r="B26" s="155"/>
      <c r="C26" s="156"/>
      <c r="D26" s="159"/>
      <c r="E26" s="72" t="s">
        <v>17</v>
      </c>
      <c r="F26" s="21"/>
      <c r="G26" s="160">
        <v>4000</v>
      </c>
      <c r="H26" s="160"/>
      <c r="I26" s="160"/>
      <c r="J26" s="22"/>
      <c r="K26" s="23"/>
      <c r="L26" s="24" t="str">
        <f t="shared" si="0"/>
        <v/>
      </c>
      <c r="M26" s="22" t="str">
        <f t="shared" si="1"/>
        <v/>
      </c>
      <c r="N26" s="23" t="str">
        <f t="shared" si="2"/>
        <v/>
      </c>
      <c r="O26" s="24" t="str">
        <f t="shared" si="3"/>
        <v/>
      </c>
      <c r="P26" s="22" t="str">
        <f t="shared" si="4"/>
        <v/>
      </c>
      <c r="Q26" s="23" t="str">
        <f t="shared" si="5"/>
        <v/>
      </c>
      <c r="R26" s="24" t="str">
        <f t="shared" si="6"/>
        <v/>
      </c>
      <c r="S26" s="1"/>
      <c r="T26" s="1"/>
      <c r="U26" s="1"/>
      <c r="V26" s="1"/>
    </row>
    <row r="27" spans="1:23" ht="22.2" customHeight="1" x14ac:dyDescent="0.2">
      <c r="A27" s="1"/>
      <c r="B27" s="155"/>
      <c r="C27" s="156"/>
      <c r="D27" s="148" t="s">
        <v>18</v>
      </c>
      <c r="E27" s="72" t="s">
        <v>16</v>
      </c>
      <c r="F27" s="21">
        <v>1</v>
      </c>
      <c r="G27" s="160">
        <v>4000</v>
      </c>
      <c r="H27" s="160"/>
      <c r="I27" s="160"/>
      <c r="J27" s="22"/>
      <c r="K27" s="23"/>
      <c r="L27" s="24" t="str">
        <f t="shared" si="0"/>
        <v/>
      </c>
      <c r="M27" s="22" t="str">
        <f t="shared" si="1"/>
        <v/>
      </c>
      <c r="N27" s="23" t="str">
        <f t="shared" si="2"/>
        <v/>
      </c>
      <c r="O27" s="24">
        <f t="shared" si="3"/>
        <v>4</v>
      </c>
      <c r="P27" s="22">
        <f t="shared" si="4"/>
        <v>0</v>
      </c>
      <c r="Q27" s="23">
        <f t="shared" si="5"/>
        <v>0</v>
      </c>
      <c r="R27" s="24">
        <f t="shared" si="6"/>
        <v>0</v>
      </c>
      <c r="S27" s="1"/>
      <c r="T27" s="1"/>
      <c r="U27" s="1"/>
      <c r="V27" s="1"/>
    </row>
    <row r="28" spans="1:23" ht="22.2" customHeight="1" x14ac:dyDescent="0.2">
      <c r="A28" s="1"/>
      <c r="B28" s="157"/>
      <c r="C28" s="158"/>
      <c r="D28" s="159"/>
      <c r="E28" s="72" t="s">
        <v>17</v>
      </c>
      <c r="F28" s="21"/>
      <c r="G28" s="160">
        <v>3000</v>
      </c>
      <c r="H28" s="160"/>
      <c r="I28" s="160"/>
      <c r="J28" s="22"/>
      <c r="K28" s="23"/>
      <c r="L28" s="24" t="str">
        <f t="shared" si="0"/>
        <v/>
      </c>
      <c r="M28" s="22" t="str">
        <f t="shared" si="1"/>
        <v/>
      </c>
      <c r="N28" s="23" t="str">
        <f t="shared" si="2"/>
        <v/>
      </c>
      <c r="O28" s="24" t="str">
        <f t="shared" si="3"/>
        <v/>
      </c>
      <c r="P28" s="22" t="str">
        <f t="shared" si="4"/>
        <v/>
      </c>
      <c r="Q28" s="23" t="str">
        <f t="shared" si="5"/>
        <v/>
      </c>
      <c r="R28" s="24" t="str">
        <f t="shared" si="6"/>
        <v/>
      </c>
      <c r="S28" s="1"/>
      <c r="T28" s="1"/>
      <c r="U28" s="1"/>
      <c r="V28" s="1"/>
    </row>
    <row r="29" spans="1:23" ht="22.2" customHeight="1" x14ac:dyDescent="0.2">
      <c r="A29" s="1"/>
      <c r="B29" s="153" t="s">
        <v>19</v>
      </c>
      <c r="C29" s="154"/>
      <c r="D29" s="152" t="s">
        <v>20</v>
      </c>
      <c r="E29" s="152"/>
      <c r="F29" s="21">
        <v>1</v>
      </c>
      <c r="G29" s="160">
        <v>2910</v>
      </c>
      <c r="H29" s="160"/>
      <c r="I29" s="160"/>
      <c r="J29" s="22"/>
      <c r="K29" s="23"/>
      <c r="L29" s="24" t="str">
        <f t="shared" si="0"/>
        <v/>
      </c>
      <c r="M29" s="22" t="str">
        <f t="shared" si="1"/>
        <v/>
      </c>
      <c r="N29" s="23" t="str">
        <f t="shared" si="2"/>
        <v/>
      </c>
      <c r="O29" s="24">
        <f t="shared" si="3"/>
        <v>2</v>
      </c>
      <c r="P29" s="22">
        <f t="shared" si="4"/>
        <v>9</v>
      </c>
      <c r="Q29" s="23">
        <f t="shared" si="5"/>
        <v>1</v>
      </c>
      <c r="R29" s="24">
        <f t="shared" si="6"/>
        <v>0</v>
      </c>
      <c r="S29" s="1"/>
      <c r="T29" s="1"/>
      <c r="U29" s="1"/>
      <c r="V29" s="1"/>
    </row>
    <row r="30" spans="1:23" ht="22.2" customHeight="1" x14ac:dyDescent="0.2">
      <c r="A30" s="1"/>
      <c r="B30" s="157"/>
      <c r="C30" s="158"/>
      <c r="D30" s="152" t="s">
        <v>21</v>
      </c>
      <c r="E30" s="152"/>
      <c r="F30" s="21"/>
      <c r="G30" s="160">
        <v>2910</v>
      </c>
      <c r="H30" s="160"/>
      <c r="I30" s="160"/>
      <c r="J30" s="22"/>
      <c r="K30" s="23"/>
      <c r="L30" s="24" t="str">
        <f t="shared" si="0"/>
        <v/>
      </c>
      <c r="M30" s="22" t="str">
        <f t="shared" si="1"/>
        <v/>
      </c>
      <c r="N30" s="23" t="str">
        <f t="shared" si="2"/>
        <v/>
      </c>
      <c r="O30" s="24" t="str">
        <f t="shared" si="3"/>
        <v/>
      </c>
      <c r="P30" s="22" t="str">
        <f t="shared" si="4"/>
        <v/>
      </c>
      <c r="Q30" s="23" t="str">
        <f t="shared" si="5"/>
        <v/>
      </c>
      <c r="R30" s="24" t="str">
        <f t="shared" si="6"/>
        <v/>
      </c>
      <c r="S30" s="1"/>
      <c r="T30" s="1"/>
      <c r="U30" s="1"/>
      <c r="V30" s="1"/>
    </row>
    <row r="31" spans="1:23" ht="22.2" customHeight="1" x14ac:dyDescent="0.2">
      <c r="A31" s="1"/>
      <c r="B31" s="152" t="s">
        <v>22</v>
      </c>
      <c r="C31" s="152"/>
      <c r="D31" s="152"/>
      <c r="E31" s="152"/>
      <c r="F31" s="152"/>
      <c r="G31" s="152"/>
      <c r="H31" s="152"/>
      <c r="I31" s="152"/>
      <c r="J31" s="22"/>
      <c r="K31" s="23"/>
      <c r="L31" s="24"/>
      <c r="M31" s="22"/>
      <c r="N31" s="23"/>
      <c r="O31" s="24">
        <v>6</v>
      </c>
      <c r="P31" s="22">
        <v>1</v>
      </c>
      <c r="Q31" s="23">
        <v>9</v>
      </c>
      <c r="R31" s="24">
        <v>9</v>
      </c>
      <c r="S31" s="1"/>
      <c r="T31" s="1"/>
      <c r="U31" s="1"/>
      <c r="V31" s="1"/>
    </row>
    <row r="32" spans="1:23" ht="22.2" customHeight="1" x14ac:dyDescent="0.2">
      <c r="A32" s="1"/>
      <c r="B32" s="152" t="s">
        <v>23</v>
      </c>
      <c r="C32" s="152"/>
      <c r="D32" s="152"/>
      <c r="E32" s="152"/>
      <c r="F32" s="152"/>
      <c r="G32" s="152"/>
      <c r="H32" s="152"/>
      <c r="I32" s="152"/>
      <c r="J32" s="22" t="str">
        <f>IF((SUMPRODUCT(($F$25:$F$30)*($G$25:$I$30))+R31+Q31*10+P31*100+O31*1000+N31*10000+M31*100000)*0.1&gt;=100000000,MID(TEXT(INT((SUMPRODUCT(($F$25:$F$30)*($G$25:$I$30))+R31+Q31*10+P31*100+O31*1000+N31*10000+M31*100000)*0.1),"000000000"),1,1),"")</f>
        <v/>
      </c>
      <c r="K32" s="23" t="str">
        <f>IF((SUMPRODUCT(($F$25:$F$30)*($G$25:$I$30))+R31+Q31*10+P31*100+O31*1000+N31*10000+M31*100000)*0.1&gt;=10000000,MID(TEXT(INT((SUMPRODUCT(($F$25:$F$30)*($G$25:$I$30))+R31+Q31*10+P31*100+O31*1000+N31*10000+M31*100000)*0.1),"000000000"),2,1),"")</f>
        <v/>
      </c>
      <c r="L32" s="24" t="str">
        <f>IF((SUMPRODUCT(($F$25:$F$30)*($G$25:$I$30))+R31+Q31*10+P31*100+O31*1000+N31*10000+M31*100000)*0.1&gt;=1000000,MID(TEXT(INT((SUMPRODUCT(($F$25:$F$30)*($G$25:$I$30))+R31+Q31*10+P31*100+O31*1000+N31*10000+M31*100000)*0.1),"000000000"),3,1),"")</f>
        <v/>
      </c>
      <c r="M32" s="22" t="str">
        <f>IF((SUMPRODUCT(($F$25:$F$30)*($G$25:$I$30))+R31+Q31*10+P31*100+O31*1000+N31*10000+M31*100000)*0.1&gt;=100000,MID(TEXT(INT((SUMPRODUCT(($F$25:$F$30)*($G$25:$I$30))+R31+Q31*10+P31*100+O31*1000+N31*10000+M31*100000)*0.1),"000000000"),4,1),"")</f>
        <v/>
      </c>
      <c r="N32" s="23" t="str">
        <f>IF((SUMPRODUCT(($F$25:$F$30)*($G$25:$I$30))+R31+Q31*10+P31*100+O31*1000+N31*10000+M31*100000)*0.1&gt;=10000,MID(TEXT(INT((SUMPRODUCT(($F$25:$F$30)*($G$25:$I$30))+R31+Q31*10+P31*100+O31*1000+N31*10000+M31*100000)*0.1),"000000000"),5,1),"")</f>
        <v/>
      </c>
      <c r="O32" s="24" t="str">
        <f>IF((SUMPRODUCT(($F$25:$F$30)*($G$25:$I$30))+R31+Q31*10+P31*100+O31*1000+N31*10000+M31*100000)*0.1&gt;=1000,MID(TEXT(INT((SUMPRODUCT(($F$25:$F$30)*($G$25:$I$30))+R31+Q31*10+P31*100+O31*1000+N31*10000+M31*100000)*0.1),"000000000"),6,1),"")</f>
        <v>2</v>
      </c>
      <c r="P32" s="22" t="str">
        <f>IF((SUMPRODUCT(($F$25:$F$30)*($G$25:$I$30))+R31+Q31*10+P31*100+O31*1000+N31*10000+M31*100000)*0.1&gt;=100,MID(TEXT(INT((SUMPRODUCT(($F$25:$F$30)*($G$25:$I$30))+R31+Q31*10+P31*100+O31*1000+N31*10000+M31*100000)*0.1),"000000000"),7,1),"")</f>
        <v>3</v>
      </c>
      <c r="Q32" s="23" t="str">
        <f>IF((SUMPRODUCT(($F$25:$F$30)*($G$25:$I$30))+R31+Q31*10+P31*100+O31*1000+N31*10000+M31*100000)*0.1&gt;=10,MID(TEXT(INT((SUMPRODUCT(($F$25:$F$30)*($G$25:$I$30))+R31+Q31*10+P31*100+O31*1000+N31*10000+M31*100000)*0.1),"000000000"),8,1),"")</f>
        <v>1</v>
      </c>
      <c r="R32" s="24" t="str">
        <f>IF((SUMPRODUCT(($F$25:$F$30)*($G$25:$I$30))+R31+Q31*10+P31*100+O31*1000+N31*10000+M31*100000)*0.1&gt;0,MID(TEXT(INT((SUMPRODUCT(($F$25:$F$30)*($G$25:$I$30))+R31+Q31*10+P31*100+O31*1000+N31*10000+M31*100000)*0.1),"000000000"),9,1),"")</f>
        <v>0</v>
      </c>
      <c r="S32" s="1"/>
      <c r="T32" s="1"/>
      <c r="U32" s="1"/>
      <c r="V32" s="1"/>
    </row>
    <row r="33" spans="1:23" ht="22.2" customHeight="1" x14ac:dyDescent="0.2">
      <c r="A33" s="1"/>
      <c r="B33" s="25"/>
      <c r="C33" s="25"/>
      <c r="D33" s="26"/>
      <c r="E33" s="73"/>
      <c r="F33" s="152" t="s">
        <v>24</v>
      </c>
      <c r="G33" s="152"/>
      <c r="H33" s="152"/>
      <c r="I33" s="152"/>
      <c r="J33" s="22" t="str">
        <f>IF((SUMPRODUCT(($F$25:$F$30)*($G$25:$I$30))+R31+Q31*10+P31*100+O31*1000+N31*10000+M31*100000)*1.1&gt;=100000000,MID(TEXT(INT((SUMPRODUCT(($F$25:$F$30)*($G$25:$I$30))+R31+Q31*10+P31*100+O31*1000+N31*10000+M31*100000)*1.1),"000000000"),1,1),"")</f>
        <v/>
      </c>
      <c r="K33" s="23" t="str">
        <f>IF((SUMPRODUCT(($F$25:$F$30)*($G$25:$I$30))+R31+Q31*10+P31*100+O31*1000+N31*10000+M31*100000)*1.1&gt;=10000000,MID(TEXT(INT((SUMPRODUCT(($F$25:$F$30)*($G$25:$I$30))+R31+Q31*10+P31*100+O31*1000+N31*10000+M31*100000)*1.1),"000000000"),2,1),"")</f>
        <v/>
      </c>
      <c r="L33" s="24" t="str">
        <f>IF((SUMPRODUCT(($F$25:$F$30)*($G$25:$I$30))+R31+Q31*10+P31*100+O31*1000+N31*10000+M31*100000)*1.1&gt;=1000000,MID(TEXT(INT((SUMPRODUCT(($F$25:$F$30)*($G$25:$I$30))+R31+Q31*10+P31*100+O31*1000+N31*10000+M31*100000)*1.1),"000000000"),3,1),"")</f>
        <v/>
      </c>
      <c r="M33" s="22" t="str">
        <f>IF((SUMPRODUCT(($F$25:$F$30)*($G$25:$I$30))+R31+Q31*10+P31*100+O31*1000+N31*10000+M31*100000)*1.1&gt;=100000,MID(TEXT(INT((SUMPRODUCT(($F$25:$F$30)*($G$25:$I$30))+R31+Q31*10+P31*100+O31*1000+N31*10000+M31*100000)*1.1),"000000000"),4,1),"")</f>
        <v/>
      </c>
      <c r="N33" s="23" t="str">
        <f>IF((SUMPRODUCT(($F$25:$F$30)*($G$25:$I$30))+R31+Q31*10+P31*100+O31*1000+N31*10000+M31*100000)*1.1&gt;=10000,MID(TEXT(INT((SUMPRODUCT(($F$25:$F$30)*($G$25:$I$30))+R31+Q31*10+P31*100+O31*1000+N31*10000+M31*100000)*1.1),"000000000"),5,1),"")</f>
        <v>2</v>
      </c>
      <c r="O33" s="24" t="str">
        <f>IF((SUMPRODUCT(($F$25:$F$30)*($G$25:$I$30))+R31+Q31*10+P31*100+O31*1000+N31*10000+M31*100000)*1.1&gt;=1000,MID(TEXT(INT((SUMPRODUCT(($F$25:$F$30)*($G$25:$I$30))+R31+Q31*10+P31*100+O31*1000+N31*10000+M31*100000)*1.1),"000000000"),6,1),"")</f>
        <v>5</v>
      </c>
      <c r="P33" s="22" t="str">
        <f>IF((SUMPRODUCT(($F$25:$F$30)*($G$25:$I$30))+R31+Q31*10+P31*100+O31*1000+N31*10000+M31*100000)*1.1&gt;=100,MID(TEXT(INT((SUMPRODUCT(($F$25:$F$30)*($G$25:$I$30))+R31+Q31*10+P31*100+O31*1000+N31*10000+M31*100000)*1.1),"000000000"),7,1),"")</f>
        <v>4</v>
      </c>
      <c r="Q33" s="23" t="str">
        <f>IF((SUMPRODUCT(($F$25:$F$30)*($G$25:$I$30))+R31+Q31*10+P31*100+O31*1000+N31*10000+M31*100000)*1.1&gt;=10,MID(TEXT(INT((SUMPRODUCT(($F$25:$F$30)*($G$25:$I$30))+R31+Q31*10+P31*100+O31*1000+N31*10000+M31*100000)*1.1),"000000000"),8,1),"")</f>
        <v>1</v>
      </c>
      <c r="R33" s="24" t="str">
        <f>IF((SUMPRODUCT(($F$25:$F$30)*($G$25:$I$30))+R31+Q31*10+P31*100+O31*1000+N31*10000+M31*100000)*1.1&gt;0,MID(TEXT(INT((SUMPRODUCT(($F$25:$F$30)*($G$25:$I$30))+R31+Q31*10+P31*100+O31*1000+N31*10000+M31*100000)*1.1),"000000000"),9,1),"")</f>
        <v>9</v>
      </c>
      <c r="S33" s="1"/>
      <c r="T33" s="1"/>
      <c r="U33" s="1"/>
      <c r="V33" s="1"/>
    </row>
    <row r="34" spans="1:23" ht="18" customHeight="1" x14ac:dyDescent="0.2">
      <c r="A34" s="1"/>
      <c r="B34" s="1"/>
      <c r="C34" s="1"/>
      <c r="D34" s="1"/>
      <c r="E34" s="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46.2" customHeight="1" x14ac:dyDescent="0.2">
      <c r="A35" s="1"/>
      <c r="B35" s="27" t="s">
        <v>25</v>
      </c>
      <c r="C35" s="140" t="s">
        <v>154</v>
      </c>
      <c r="D35" s="141"/>
      <c r="E35" s="141"/>
      <c r="F35" s="142"/>
      <c r="G35" s="27" t="s">
        <v>26</v>
      </c>
      <c r="H35" s="143" t="s">
        <v>27</v>
      </c>
      <c r="I35" s="144"/>
      <c r="J35" s="137" t="s">
        <v>28</v>
      </c>
      <c r="K35" s="381" t="s">
        <v>155</v>
      </c>
      <c r="L35" s="382"/>
      <c r="M35" s="382"/>
      <c r="N35" s="382"/>
      <c r="O35" s="382"/>
      <c r="P35" s="382"/>
      <c r="Q35" s="382"/>
      <c r="R35" s="383"/>
      <c r="S35" s="1"/>
      <c r="T35" s="1"/>
      <c r="U35" s="1"/>
      <c r="V35" s="1"/>
      <c r="W35" s="1"/>
    </row>
    <row r="36" spans="1:23" ht="2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">
      <c r="A37" s="134" t="s">
        <v>168</v>
      </c>
      <c r="C37" s="1"/>
      <c r="D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71"/>
      <c r="T37" s="1"/>
      <c r="U37" s="1"/>
      <c r="V37" s="1"/>
      <c r="W37" s="1"/>
    </row>
    <row r="38" spans="1:23" ht="6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">
      <c r="A39" s="134" t="s">
        <v>174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71"/>
      <c r="T39" s="1"/>
      <c r="U39" s="1"/>
      <c r="V39" s="1"/>
      <c r="W39" s="1"/>
    </row>
    <row r="40" spans="1:2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">
      <c r="A41" s="1"/>
      <c r="B41" s="1"/>
      <c r="C41" s="135" t="s">
        <v>169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">
      <c r="A43" s="1"/>
      <c r="B43" s="1"/>
      <c r="C43" s="135" t="s">
        <v>172</v>
      </c>
      <c r="D43" s="1"/>
      <c r="E43" s="136" t="s">
        <v>170</v>
      </c>
      <c r="F43" s="1"/>
      <c r="G43" s="1"/>
      <c r="H43" s="1"/>
      <c r="I43" s="1"/>
      <c r="J43" s="135" t="s">
        <v>171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">
      <c r="A45" s="1"/>
      <c r="B45" s="1"/>
      <c r="C45" s="135" t="s">
        <v>173</v>
      </c>
      <c r="D45" s="1"/>
      <c r="E45" s="136" t="s">
        <v>170</v>
      </c>
      <c r="F45" s="1"/>
      <c r="G45" s="1"/>
      <c r="H45" s="1"/>
      <c r="I45" s="1"/>
      <c r="J45" s="135" t="s">
        <v>171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">
      <c r="A46" s="1"/>
      <c r="B46" s="1"/>
      <c r="C46" s="135"/>
      <c r="D46" s="1"/>
      <c r="E46" s="136"/>
      <c r="F46" s="1"/>
      <c r="G46" s="1"/>
      <c r="H46" s="1"/>
      <c r="I46" s="1"/>
      <c r="J46" s="135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">
      <c r="A47" s="1"/>
      <c r="B47" s="138" t="s">
        <v>175</v>
      </c>
      <c r="D47" s="1"/>
      <c r="E47" s="136"/>
      <c r="F47" s="1"/>
      <c r="G47" s="1"/>
      <c r="H47" s="1"/>
      <c r="I47" s="1"/>
      <c r="J47" s="13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">
      <c r="A48" s="1"/>
      <c r="B48" s="138" t="s">
        <v>176</v>
      </c>
      <c r="D48" s="1"/>
      <c r="E48" s="136"/>
      <c r="F48" s="1"/>
      <c r="G48" s="1"/>
      <c r="H48" s="1"/>
      <c r="I48" s="1"/>
      <c r="J48" s="13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">
      <c r="A49" s="1"/>
      <c r="B49" s="138" t="s">
        <v>177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</sheetData>
  <mergeCells count="31">
    <mergeCell ref="G22:H22"/>
    <mergeCell ref="J22:K22"/>
    <mergeCell ref="L22:M22"/>
    <mergeCell ref="N22:O22"/>
    <mergeCell ref="P22:Q22"/>
    <mergeCell ref="G10:R10"/>
    <mergeCell ref="G12:R12"/>
    <mergeCell ref="G14:Q14"/>
    <mergeCell ref="G16:Q16"/>
    <mergeCell ref="G18:Q18"/>
    <mergeCell ref="B31:I31"/>
    <mergeCell ref="B24:E24"/>
    <mergeCell ref="G24:I24"/>
    <mergeCell ref="J24:R24"/>
    <mergeCell ref="B25:C28"/>
    <mergeCell ref="D25:D26"/>
    <mergeCell ref="G25:I25"/>
    <mergeCell ref="G26:I26"/>
    <mergeCell ref="D27:D28"/>
    <mergeCell ref="G27:I27"/>
    <mergeCell ref="G28:I28"/>
    <mergeCell ref="B29:C30"/>
    <mergeCell ref="D29:E29"/>
    <mergeCell ref="G29:I29"/>
    <mergeCell ref="D30:E30"/>
    <mergeCell ref="G30:I30"/>
    <mergeCell ref="B32:I32"/>
    <mergeCell ref="F33:I33"/>
    <mergeCell ref="C35:F35"/>
    <mergeCell ref="H35:I35"/>
    <mergeCell ref="K35:R35"/>
  </mergeCells>
  <phoneticPr fontId="3"/>
  <pageMargins left="0.47244094488188981" right="0.19685039370078741" top="0.70866141732283472" bottom="0.39370078740157483" header="0.35433070866141736" footer="0.31496062992125984"/>
  <pageSetup paperSize="9" orientation="portrait" horizontalDpi="1200" verticalDpi="1200" r:id="rId1"/>
  <headerFooter>
    <oddHeader>&amp;C&amp;22【　記　入　例　】</oddHead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5"/>
  <sheetViews>
    <sheetView workbookViewId="0">
      <selection activeCell="B5" sqref="B5:K5"/>
    </sheetView>
  </sheetViews>
  <sheetFormatPr defaultRowHeight="13.2" x14ac:dyDescent="0.2"/>
  <cols>
    <col min="2" max="2" width="7.88671875" customWidth="1"/>
    <col min="3" max="11" width="6.21875" customWidth="1"/>
  </cols>
  <sheetData>
    <row r="5" spans="2:11" ht="31.2" customHeight="1" x14ac:dyDescent="0.2">
      <c r="B5" s="80" t="s">
        <v>13</v>
      </c>
      <c r="C5" s="18" t="str">
        <f>IF(AND(請求書記入例!J33="",請求書記入例!K33&lt;&gt;""),"￥",DBCS(請求書記入例!J33))</f>
        <v/>
      </c>
      <c r="D5" s="19" t="str">
        <f>IF(AND(請求書記入例!K33="",請求書記入例!L33&lt;&gt;""),"￥",DBCS(請求書記入例!K33))</f>
        <v/>
      </c>
      <c r="E5" s="20" t="str">
        <f>IF(AND(請求書記入例!L33="",請求書記入例!M33&lt;&gt;""),"￥",DBCS(請求書記入例!L33))</f>
        <v/>
      </c>
      <c r="F5" s="18" t="str">
        <f>IF(AND(請求書記入例!M33="",請求書記入例!N33&lt;&gt;""),"￥",DBCS(請求書記入例!M33))</f>
        <v>￥</v>
      </c>
      <c r="G5" s="19" t="str">
        <f>IF(AND(請求書記入例!N33="",請求書記入例!O33&lt;&gt;""),"￥",DBCS(請求書記入例!N33))</f>
        <v>２</v>
      </c>
      <c r="H5" s="19" t="str">
        <f>DBCS(請求書記入例!O33)</f>
        <v>５</v>
      </c>
      <c r="I5" s="18" t="str">
        <f>DBCS(請求書記入例!P33)</f>
        <v>４</v>
      </c>
      <c r="J5" s="19" t="str">
        <f>DBCS(請求書記入例!Q33)</f>
        <v>１</v>
      </c>
      <c r="K5" s="20" t="str">
        <f>DBCS(請求書記入例!R33)</f>
        <v>９</v>
      </c>
    </row>
  </sheetData>
  <phoneticPr fontId="3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zoomScale="85" zoomScaleNormal="85" workbookViewId="0">
      <selection activeCell="B20" sqref="B20:B21"/>
    </sheetView>
  </sheetViews>
  <sheetFormatPr defaultColWidth="9" defaultRowHeight="13.2" x14ac:dyDescent="0.2"/>
  <cols>
    <col min="1" max="1" width="3.6640625" style="29" customWidth="1"/>
    <col min="2" max="2" width="4.88671875" style="29" customWidth="1"/>
    <col min="3" max="12" width="1.88671875" style="29" customWidth="1"/>
    <col min="13" max="19" width="6.44140625" style="29" customWidth="1"/>
    <col min="20" max="20" width="25" style="29" customWidth="1"/>
    <col min="21" max="21" width="9" style="29"/>
    <col min="22" max="22" width="10.88671875" style="116" bestFit="1" customWidth="1"/>
    <col min="23" max="23" width="10.44140625" style="114" bestFit="1" customWidth="1"/>
    <col min="24" max="24" width="9.21875" style="29" bestFit="1" customWidth="1"/>
    <col min="25" max="16384" width="9" style="29"/>
  </cols>
  <sheetData>
    <row r="1" spans="1:26" ht="37.5" customHeight="1" x14ac:dyDescent="0.2">
      <c r="A1" s="75" t="s">
        <v>29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193" t="str">
        <f>SUBSTITUTE(IF(W1&lt;&gt;"",DBCS(TEXT(W1,"ggg e 年 m 月")),"令和      年      月")&amp;"分    （会津若松市）","平成　３","令和　")</f>
        <v>令和　２　年　４　月分    （会津若松市）</v>
      </c>
      <c r="N1" s="193"/>
      <c r="O1" s="193"/>
      <c r="P1" s="193"/>
      <c r="Q1" s="193"/>
      <c r="R1" s="193"/>
      <c r="S1" s="193"/>
      <c r="T1" s="28"/>
      <c r="W1" s="118">
        <v>43922</v>
      </c>
      <c r="X1" s="30"/>
    </row>
    <row r="2" spans="1:26" ht="37.5" customHeight="1" x14ac:dyDescent="0.2">
      <c r="M2" s="194" t="str">
        <f>"医療機関名"&amp;IF(V2&lt;&gt;"","　　"&amp;V2,"")</f>
        <v>医療機関名</v>
      </c>
      <c r="N2" s="194"/>
      <c r="O2" s="194"/>
      <c r="P2" s="194"/>
      <c r="Q2" s="194"/>
      <c r="R2" s="194"/>
      <c r="S2" s="194"/>
      <c r="T2" s="195"/>
      <c r="V2" s="115"/>
    </row>
    <row r="3" spans="1:26" ht="18.75" customHeight="1" x14ac:dyDescent="0.2">
      <c r="A3" s="196" t="s">
        <v>127</v>
      </c>
      <c r="B3" s="190" t="s">
        <v>30</v>
      </c>
      <c r="C3" s="198"/>
      <c r="D3" s="198"/>
      <c r="E3" s="198"/>
      <c r="F3" s="198"/>
      <c r="G3" s="198"/>
      <c r="H3" s="198"/>
      <c r="I3" s="198"/>
      <c r="J3" s="198"/>
      <c r="K3" s="198"/>
      <c r="L3" s="199"/>
      <c r="M3" s="200" t="s">
        <v>31</v>
      </c>
      <c r="N3" s="201"/>
      <c r="O3" s="200" t="s">
        <v>32</v>
      </c>
      <c r="P3" s="202"/>
      <c r="Q3" s="200" t="s">
        <v>33</v>
      </c>
      <c r="R3" s="202"/>
      <c r="S3" s="203" t="s">
        <v>34</v>
      </c>
      <c r="T3" s="205" t="s">
        <v>35</v>
      </c>
    </row>
    <row r="4" spans="1:26" ht="18.75" customHeight="1" x14ac:dyDescent="0.2">
      <c r="A4" s="197"/>
      <c r="B4" s="207" t="s">
        <v>36</v>
      </c>
      <c r="C4" s="208"/>
      <c r="D4" s="208"/>
      <c r="E4" s="208"/>
      <c r="F4" s="208"/>
      <c r="G4" s="208"/>
      <c r="H4" s="208"/>
      <c r="I4" s="208"/>
      <c r="J4" s="208"/>
      <c r="K4" s="208"/>
      <c r="L4" s="209"/>
      <c r="M4" s="31" t="s">
        <v>37</v>
      </c>
      <c r="N4" s="32" t="s">
        <v>38</v>
      </c>
      <c r="O4" s="31" t="s">
        <v>37</v>
      </c>
      <c r="P4" s="32" t="s">
        <v>38</v>
      </c>
      <c r="Q4" s="31" t="s">
        <v>39</v>
      </c>
      <c r="R4" s="32" t="s">
        <v>40</v>
      </c>
      <c r="S4" s="204"/>
      <c r="T4" s="206"/>
    </row>
    <row r="5" spans="1:26" ht="13.5" customHeight="1" x14ac:dyDescent="0.2">
      <c r="A5" s="187">
        <v>1</v>
      </c>
      <c r="B5" s="190"/>
      <c r="C5" s="33">
        <f>IF(V5&lt;&gt;"",INT(V5/1000000000),"")</f>
        <v>0</v>
      </c>
      <c r="D5" s="33">
        <f>IF(V5&lt;&gt;"",INT(V5/100000000)-INT(V5/1000000000)*10,"")</f>
        <v>0</v>
      </c>
      <c r="E5" s="33">
        <f>IF(V5&lt;&gt;"",INT(V5/10000000)-INT(V5/100000000)*10,"")</f>
        <v>0</v>
      </c>
      <c r="F5" s="33">
        <f>IF(V5&lt;&gt;"",INT(V5/1000000)-INT(V5/10000000)*10,"")</f>
        <v>0</v>
      </c>
      <c r="G5" s="33">
        <f>IF(V5&lt;&gt;"",INT(V5/100000)-INT(V5/1000000)*10,"")</f>
        <v>0</v>
      </c>
      <c r="H5" s="33">
        <f>IF(V5&lt;&gt;"",INT(V5/10000)-INT(V5/100000)*10,"")</f>
        <v>0</v>
      </c>
      <c r="I5" s="33">
        <f>IF(V5&lt;&gt;"",INT(V5/1000)-INT(V5/10000)*10,"")</f>
        <v>1</v>
      </c>
      <c r="J5" s="33">
        <f>IF(V5&lt;&gt;"",INT(V5/100)-INT(V5/1000)*10,"")</f>
        <v>2</v>
      </c>
      <c r="K5" s="33">
        <f>IF(V5&lt;&gt;"",INT(V5/10)-INT(V5/100)*10,"")</f>
        <v>3</v>
      </c>
      <c r="L5" s="34">
        <f>IF(V5&lt;&gt;"",V5-INT(V5/10)*10,"")</f>
        <v>4</v>
      </c>
      <c r="M5" s="169" t="s">
        <v>145</v>
      </c>
      <c r="N5" s="172"/>
      <c r="O5" s="169"/>
      <c r="P5" s="172"/>
      <c r="Q5" s="169"/>
      <c r="R5" s="172"/>
      <c r="S5" s="175"/>
      <c r="T5" s="178" t="str">
        <f>SUBSTITUTE(IF(W6&lt;&gt;"",TEXT(W6,"ggg e 年 m 月 d 日"),"令和　   年     月     日")&amp;"作成","平成 3","令和 ")</f>
        <v>令和 2 年 4 月 5 日作成</v>
      </c>
      <c r="V5" s="117">
        <v>1234</v>
      </c>
    </row>
    <row r="6" spans="1:26" ht="32.25" customHeight="1" x14ac:dyDescent="0.2">
      <c r="A6" s="188"/>
      <c r="B6" s="191"/>
      <c r="C6" s="181" t="str">
        <f>IF(V6&lt;&gt;"",V6,"")</f>
        <v>会津　太朗</v>
      </c>
      <c r="D6" s="181"/>
      <c r="E6" s="181"/>
      <c r="F6" s="181"/>
      <c r="G6" s="181"/>
      <c r="H6" s="181"/>
      <c r="I6" s="181"/>
      <c r="J6" s="181"/>
      <c r="K6" s="181"/>
      <c r="L6" s="182"/>
      <c r="M6" s="170"/>
      <c r="N6" s="173"/>
      <c r="O6" s="170"/>
      <c r="P6" s="173"/>
      <c r="Q6" s="170"/>
      <c r="R6" s="173"/>
      <c r="S6" s="176"/>
      <c r="T6" s="179"/>
      <c r="V6" s="117" t="s">
        <v>148</v>
      </c>
      <c r="W6" s="118">
        <v>43926</v>
      </c>
    </row>
    <row r="7" spans="1:26" ht="14.25" customHeight="1" x14ac:dyDescent="0.2">
      <c r="A7" s="189"/>
      <c r="B7" s="183" t="s">
        <v>41</v>
      </c>
      <c r="C7" s="184"/>
      <c r="D7" s="184" t="str">
        <f>IF(V7&lt;&gt;"",TEXT(V7,"ggg"),"M・T・S")</f>
        <v>M・T・S</v>
      </c>
      <c r="E7" s="184"/>
      <c r="F7" s="184"/>
      <c r="G7" s="185" t="str">
        <f>IF(V7&lt;&gt;"",TEXT(V7,"e年m月ｄ日")," 1年 3月11日")</f>
        <v xml:space="preserve"> 1年 3月11日</v>
      </c>
      <c r="H7" s="185"/>
      <c r="I7" s="185"/>
      <c r="J7" s="185"/>
      <c r="K7" s="185"/>
      <c r="L7" s="186"/>
      <c r="M7" s="171"/>
      <c r="N7" s="174"/>
      <c r="O7" s="171"/>
      <c r="P7" s="174"/>
      <c r="Q7" s="171"/>
      <c r="R7" s="174"/>
      <c r="S7" s="177"/>
      <c r="T7" s="180"/>
      <c r="V7" s="118"/>
      <c r="X7" s="30"/>
    </row>
    <row r="8" spans="1:26" ht="13.5" customHeight="1" x14ac:dyDescent="0.2">
      <c r="A8" s="187">
        <v>2</v>
      </c>
      <c r="B8" s="190"/>
      <c r="C8" s="33">
        <f>IF(V8&lt;&gt;"",INT(V8/1000000000),"")</f>
        <v>0</v>
      </c>
      <c r="D8" s="33">
        <f>IF(V8&lt;&gt;"",INT(V8/100000000)-INT(V8/1000000000)*10,"")</f>
        <v>0</v>
      </c>
      <c r="E8" s="33">
        <f>IF(V8&lt;&gt;"",INT(V8/10000000)-INT(V8/100000000)*10,"")</f>
        <v>0</v>
      </c>
      <c r="F8" s="33">
        <f>IF(V8&lt;&gt;"",INT(V8/1000000)-INT(V8/10000000)*10,"")</f>
        <v>7</v>
      </c>
      <c r="G8" s="33">
        <f>IF(V8&lt;&gt;"",INT(V8/100000)-INT(V8/1000000)*10,"")</f>
        <v>6</v>
      </c>
      <c r="H8" s="33">
        <f>IF(V8&lt;&gt;"",INT(V8/10000)-INT(V8/100000)*10,"")</f>
        <v>5</v>
      </c>
      <c r="I8" s="33">
        <f>IF(V8&lt;&gt;"",INT(V8/1000)-INT(V8/10000)*10,"")</f>
        <v>4</v>
      </c>
      <c r="J8" s="33">
        <f>IF(V8&lt;&gt;"",INT(V8/100)-INT(V8/1000)*10,"")</f>
        <v>3</v>
      </c>
      <c r="K8" s="33">
        <f>IF(V8&lt;&gt;"",INT(V8/10)-INT(V8/100)*10,"")</f>
        <v>2</v>
      </c>
      <c r="L8" s="34">
        <f>IF(V8&lt;&gt;"",V8-INT(V8/10)*10,"")</f>
        <v>1</v>
      </c>
      <c r="M8" s="169"/>
      <c r="N8" s="172"/>
      <c r="O8" s="169"/>
      <c r="P8" s="172" t="s">
        <v>145</v>
      </c>
      <c r="Q8" s="169"/>
      <c r="R8" s="172"/>
      <c r="S8" s="175"/>
      <c r="T8" s="178" t="str">
        <f>SUBSTITUTE(IF(W9&lt;&gt;"",TEXT(W9,"ggg e 年 m 月 d 日"),"令和　   年     月     日")&amp;"作成","平成 3","令和 ")</f>
        <v>令和 2 年 4 月 12 日作成</v>
      </c>
      <c r="V8" s="117">
        <v>7654321</v>
      </c>
    </row>
    <row r="9" spans="1:26" ht="32.25" customHeight="1" x14ac:dyDescent="0.2">
      <c r="A9" s="188"/>
      <c r="B9" s="191"/>
      <c r="C9" s="181" t="str">
        <f>IF(V9&lt;&gt;"",V9,"")</f>
        <v>若松　花子</v>
      </c>
      <c r="D9" s="181"/>
      <c r="E9" s="181"/>
      <c r="F9" s="181"/>
      <c r="G9" s="181"/>
      <c r="H9" s="181"/>
      <c r="I9" s="181"/>
      <c r="J9" s="181"/>
      <c r="K9" s="181"/>
      <c r="L9" s="182"/>
      <c r="M9" s="170"/>
      <c r="N9" s="173"/>
      <c r="O9" s="170"/>
      <c r="P9" s="173"/>
      <c r="Q9" s="170"/>
      <c r="R9" s="173"/>
      <c r="S9" s="176"/>
      <c r="T9" s="179"/>
      <c r="V9" s="117" t="s">
        <v>147</v>
      </c>
      <c r="W9" s="118">
        <v>43933</v>
      </c>
      <c r="Z9" s="35"/>
    </row>
    <row r="10" spans="1:26" ht="14.25" customHeight="1" x14ac:dyDescent="0.2">
      <c r="A10" s="189"/>
      <c r="B10" s="183" t="s">
        <v>41</v>
      </c>
      <c r="C10" s="184"/>
      <c r="D10" s="184" t="str">
        <f>IF(V10&lt;&gt;"",TEXT(V10,"ggg"),"M・T・S")</f>
        <v>M・T・S</v>
      </c>
      <c r="E10" s="184"/>
      <c r="F10" s="184"/>
      <c r="G10" s="185" t="str">
        <f>IF(V10&lt;&gt;"",TEXT(V10,"e年m月ｄ日")," 1年 3月11日")</f>
        <v xml:space="preserve"> 1年 3月11日</v>
      </c>
      <c r="H10" s="185"/>
      <c r="I10" s="185"/>
      <c r="J10" s="185"/>
      <c r="K10" s="185"/>
      <c r="L10" s="186"/>
      <c r="M10" s="171"/>
      <c r="N10" s="174"/>
      <c r="O10" s="171"/>
      <c r="P10" s="174"/>
      <c r="Q10" s="171"/>
      <c r="R10" s="174"/>
      <c r="S10" s="177"/>
      <c r="T10" s="180"/>
      <c r="V10" s="118"/>
      <c r="Y10" s="35"/>
    </row>
    <row r="11" spans="1:26" ht="13.5" customHeight="1" x14ac:dyDescent="0.2">
      <c r="A11" s="187">
        <v>3</v>
      </c>
      <c r="B11" s="190"/>
      <c r="C11" s="33" t="str">
        <f>IF(V11&lt;&gt;"",INT(V11/1000000000),"")</f>
        <v/>
      </c>
      <c r="D11" s="33" t="str">
        <f>IF(V11&lt;&gt;"",INT(V11/100000000)-INT(V11/1000000000)*10,"")</f>
        <v/>
      </c>
      <c r="E11" s="33" t="str">
        <f>IF(V11&lt;&gt;"",INT(V11/10000000)-INT(V11/100000000)*10,"")</f>
        <v/>
      </c>
      <c r="F11" s="33" t="str">
        <f>IF(V11&lt;&gt;"",INT(V11/1000000)-INT(V11/10000000)*10,"")</f>
        <v/>
      </c>
      <c r="G11" s="33" t="str">
        <f>IF(V11&lt;&gt;"",INT(V11/100000)-INT(V11/1000000)*10,"")</f>
        <v/>
      </c>
      <c r="H11" s="33" t="str">
        <f>IF(V11&lt;&gt;"",INT(V11/10000)-INT(V11/100000)*10,"")</f>
        <v/>
      </c>
      <c r="I11" s="33" t="str">
        <f>IF(V11&lt;&gt;"",INT(V11/1000)-INT(V11/10000)*10,"")</f>
        <v/>
      </c>
      <c r="J11" s="33" t="str">
        <f>IF(V11&lt;&gt;"",INT(V11/100)-INT(V11/1000)*10,"")</f>
        <v/>
      </c>
      <c r="K11" s="33" t="str">
        <f>IF(V11&lt;&gt;"",INT(V11/10)-INT(V11/100)*10,"")</f>
        <v/>
      </c>
      <c r="L11" s="34" t="str">
        <f>IF(V11&lt;&gt;"",V11-INT(V11/10)*10,"")</f>
        <v/>
      </c>
      <c r="M11" s="169"/>
      <c r="N11" s="172"/>
      <c r="O11" s="169"/>
      <c r="P11" s="172"/>
      <c r="Q11" s="169"/>
      <c r="R11" s="172"/>
      <c r="S11" s="175"/>
      <c r="T11" s="178" t="str">
        <f>SUBSTITUTE(IF(W12&lt;&gt;"",TEXT(W12,"ggg e 年 m 月 d 日"),"令和　   年     月     日")&amp;"作成","平成 3","令和 ")</f>
        <v>令和　   年     月     日作成</v>
      </c>
      <c r="V11" s="117"/>
    </row>
    <row r="12" spans="1:26" ht="32.25" customHeight="1" x14ac:dyDescent="0.2">
      <c r="A12" s="188"/>
      <c r="B12" s="191"/>
      <c r="C12" s="181" t="str">
        <f>IF(V12&lt;&gt;"",V12,"")</f>
        <v/>
      </c>
      <c r="D12" s="181"/>
      <c r="E12" s="181"/>
      <c r="F12" s="181"/>
      <c r="G12" s="181"/>
      <c r="H12" s="181"/>
      <c r="I12" s="181"/>
      <c r="J12" s="181"/>
      <c r="K12" s="181"/>
      <c r="L12" s="182"/>
      <c r="M12" s="170"/>
      <c r="N12" s="173"/>
      <c r="O12" s="170"/>
      <c r="P12" s="173"/>
      <c r="Q12" s="170"/>
      <c r="R12" s="173"/>
      <c r="S12" s="176"/>
      <c r="T12" s="179"/>
      <c r="V12" s="117"/>
      <c r="W12" s="118"/>
      <c r="Z12" s="35"/>
    </row>
    <row r="13" spans="1:26" ht="14.25" customHeight="1" x14ac:dyDescent="0.2">
      <c r="A13" s="189"/>
      <c r="B13" s="183" t="s">
        <v>41</v>
      </c>
      <c r="C13" s="184"/>
      <c r="D13" s="184" t="str">
        <f>IF(V13&lt;&gt;"",TEXT(V13,"ggg"),"M・T・S")</f>
        <v>M・T・S</v>
      </c>
      <c r="E13" s="184"/>
      <c r="F13" s="184"/>
      <c r="G13" s="185" t="str">
        <f>IF(V13&lt;&gt;"",TEXT(V13,"e年m月ｄ日"),"    年    月    日")</f>
        <v xml:space="preserve">    年    月    日</v>
      </c>
      <c r="H13" s="185"/>
      <c r="I13" s="185"/>
      <c r="J13" s="185"/>
      <c r="K13" s="185"/>
      <c r="L13" s="186"/>
      <c r="M13" s="171"/>
      <c r="N13" s="174"/>
      <c r="O13" s="171"/>
      <c r="P13" s="174"/>
      <c r="Q13" s="171"/>
      <c r="R13" s="174"/>
      <c r="S13" s="177"/>
      <c r="T13" s="180"/>
      <c r="V13" s="117"/>
      <c r="Y13" s="35"/>
    </row>
    <row r="14" spans="1:26" ht="13.5" customHeight="1" x14ac:dyDescent="0.2">
      <c r="A14" s="187">
        <v>4</v>
      </c>
      <c r="B14" s="190"/>
      <c r="C14" s="33" t="str">
        <f>IF(V14&lt;&gt;"",INT(V14/1000000000),"")</f>
        <v/>
      </c>
      <c r="D14" s="33" t="str">
        <f>IF(V14&lt;&gt;"",INT(V14/100000000)-INT(V14/1000000000)*10,"")</f>
        <v/>
      </c>
      <c r="E14" s="33" t="str">
        <f>IF(V14&lt;&gt;"",INT(V14/10000000)-INT(V14/100000000)*10,"")</f>
        <v/>
      </c>
      <c r="F14" s="33" t="str">
        <f>IF(V14&lt;&gt;"",INT(V14/1000000)-INT(V14/10000000)*10,"")</f>
        <v/>
      </c>
      <c r="G14" s="33" t="str">
        <f>IF(V14&lt;&gt;"",INT(V14/100000)-INT(V14/1000000)*10,"")</f>
        <v/>
      </c>
      <c r="H14" s="33" t="str">
        <f>IF(V14&lt;&gt;"",INT(V14/10000)-INT(V14/100000)*10,"")</f>
        <v/>
      </c>
      <c r="I14" s="33" t="str">
        <f>IF(V14&lt;&gt;"",INT(V14/1000)-INT(V14/10000)*10,"")</f>
        <v/>
      </c>
      <c r="J14" s="33" t="str">
        <f>IF(V14&lt;&gt;"",INT(V14/100)-INT(V14/1000)*10,"")</f>
        <v/>
      </c>
      <c r="K14" s="33" t="str">
        <f>IF(V14&lt;&gt;"",INT(V14/10)-INT(V14/100)*10,"")</f>
        <v/>
      </c>
      <c r="L14" s="34" t="str">
        <f>IF(V14&lt;&gt;"",V14-INT(V14/10)*10,"")</f>
        <v/>
      </c>
      <c r="M14" s="169"/>
      <c r="N14" s="172"/>
      <c r="O14" s="169"/>
      <c r="P14" s="172"/>
      <c r="Q14" s="169"/>
      <c r="R14" s="172"/>
      <c r="S14" s="175"/>
      <c r="T14" s="178" t="str">
        <f t="shared" ref="T14" si="0">SUBSTITUTE(IF(W15&lt;&gt;"",TEXT(W15,"ggg e 年 m 月 d 日"),"令和　   年     月     日")&amp;"作成","平成 3","令和 ")</f>
        <v>令和　   年     月     日作成</v>
      </c>
      <c r="V14" s="117"/>
    </row>
    <row r="15" spans="1:26" ht="32.25" customHeight="1" x14ac:dyDescent="0.2">
      <c r="A15" s="188"/>
      <c r="B15" s="191"/>
      <c r="C15" s="181" t="str">
        <f>IF(V15&lt;&gt;"",V15,"")</f>
        <v/>
      </c>
      <c r="D15" s="181"/>
      <c r="E15" s="181"/>
      <c r="F15" s="181"/>
      <c r="G15" s="181"/>
      <c r="H15" s="181"/>
      <c r="I15" s="181"/>
      <c r="J15" s="181"/>
      <c r="K15" s="181"/>
      <c r="L15" s="182"/>
      <c r="M15" s="170"/>
      <c r="N15" s="173"/>
      <c r="O15" s="170"/>
      <c r="P15" s="173"/>
      <c r="Q15" s="170"/>
      <c r="R15" s="173"/>
      <c r="S15" s="176"/>
      <c r="T15" s="179"/>
      <c r="V15" s="117"/>
      <c r="W15" s="118"/>
      <c r="Z15" s="35"/>
    </row>
    <row r="16" spans="1:26" ht="14.25" customHeight="1" x14ac:dyDescent="0.2">
      <c r="A16" s="189"/>
      <c r="B16" s="183" t="s">
        <v>41</v>
      </c>
      <c r="C16" s="184"/>
      <c r="D16" s="184" t="str">
        <f>IF(V16&lt;&gt;"",TEXT(V16,"ggg"),"M・T・S")</f>
        <v>M・T・S</v>
      </c>
      <c r="E16" s="184"/>
      <c r="F16" s="184"/>
      <c r="G16" s="185" t="str">
        <f>IF(V16&lt;&gt;"",TEXT(V16,"e年m月ｄ日"),"    年    月    日")</f>
        <v xml:space="preserve">    年    月    日</v>
      </c>
      <c r="H16" s="185"/>
      <c r="I16" s="185"/>
      <c r="J16" s="185"/>
      <c r="K16" s="185"/>
      <c r="L16" s="186"/>
      <c r="M16" s="171"/>
      <c r="N16" s="174"/>
      <c r="O16" s="171"/>
      <c r="P16" s="174"/>
      <c r="Q16" s="171"/>
      <c r="R16" s="174"/>
      <c r="S16" s="177"/>
      <c r="T16" s="180"/>
      <c r="V16" s="117"/>
      <c r="Y16" s="35"/>
    </row>
    <row r="17" spans="1:26" ht="13.5" customHeight="1" x14ac:dyDescent="0.2">
      <c r="A17" s="187">
        <v>5</v>
      </c>
      <c r="B17" s="190"/>
      <c r="C17" s="33" t="str">
        <f>IF(V17&lt;&gt;"",INT(V17/1000000000),"")</f>
        <v/>
      </c>
      <c r="D17" s="33" t="str">
        <f>IF(V17&lt;&gt;"",INT(V17/100000000)-INT(V17/1000000000)*10,"")</f>
        <v/>
      </c>
      <c r="E17" s="33" t="str">
        <f>IF(V17&lt;&gt;"",INT(V17/10000000)-INT(V17/100000000)*10,"")</f>
        <v/>
      </c>
      <c r="F17" s="33" t="str">
        <f>IF(V17&lt;&gt;"",INT(V17/1000000)-INT(V17/10000000)*10,"")</f>
        <v/>
      </c>
      <c r="G17" s="33" t="str">
        <f>IF(V17&lt;&gt;"",INT(V17/100000)-INT(V17/1000000)*10,"")</f>
        <v/>
      </c>
      <c r="H17" s="33" t="str">
        <f>IF(V17&lt;&gt;"",INT(V17/10000)-INT(V17/100000)*10,"")</f>
        <v/>
      </c>
      <c r="I17" s="33" t="str">
        <f>IF(V17&lt;&gt;"",INT(V17/1000)-INT(V17/10000)*10,"")</f>
        <v/>
      </c>
      <c r="J17" s="33" t="str">
        <f>IF(V17&lt;&gt;"",INT(V17/100)-INT(V17/1000)*10,"")</f>
        <v/>
      </c>
      <c r="K17" s="33" t="str">
        <f>IF(V17&lt;&gt;"",INT(V17/10)-INT(V17/100)*10,"")</f>
        <v/>
      </c>
      <c r="L17" s="34" t="str">
        <f>IF(V17&lt;&gt;"",V17-INT(V17/10)*10,"")</f>
        <v/>
      </c>
      <c r="M17" s="169"/>
      <c r="N17" s="172"/>
      <c r="O17" s="169"/>
      <c r="P17" s="172"/>
      <c r="Q17" s="169"/>
      <c r="R17" s="172"/>
      <c r="S17" s="175"/>
      <c r="T17" s="178" t="str">
        <f t="shared" ref="T17" si="1">SUBSTITUTE(IF(W18&lt;&gt;"",TEXT(W18,"ggg e 年 m 月 d 日"),"令和　   年     月     日")&amp;"作成","平成 3","令和 ")</f>
        <v>令和　   年     月     日作成</v>
      </c>
      <c r="V17" s="117"/>
    </row>
    <row r="18" spans="1:26" ht="32.25" customHeight="1" x14ac:dyDescent="0.2">
      <c r="A18" s="188"/>
      <c r="B18" s="191"/>
      <c r="C18" s="181" t="str">
        <f>IF(V18&lt;&gt;"",V18,"")</f>
        <v/>
      </c>
      <c r="D18" s="181"/>
      <c r="E18" s="181"/>
      <c r="F18" s="181"/>
      <c r="G18" s="181"/>
      <c r="H18" s="181"/>
      <c r="I18" s="181"/>
      <c r="J18" s="181"/>
      <c r="K18" s="181"/>
      <c r="L18" s="182"/>
      <c r="M18" s="170"/>
      <c r="N18" s="173"/>
      <c r="O18" s="170"/>
      <c r="P18" s="173"/>
      <c r="Q18" s="170"/>
      <c r="R18" s="173"/>
      <c r="S18" s="176"/>
      <c r="T18" s="179"/>
      <c r="V18" s="117"/>
      <c r="W18" s="118"/>
      <c r="Z18" s="35"/>
    </row>
    <row r="19" spans="1:26" ht="14.25" customHeight="1" x14ac:dyDescent="0.2">
      <c r="A19" s="189"/>
      <c r="B19" s="183" t="s">
        <v>41</v>
      </c>
      <c r="C19" s="184"/>
      <c r="D19" s="184" t="str">
        <f>IF(V19&lt;&gt;"",TEXT(V19,"ggg"),"M・T・S")</f>
        <v>M・T・S</v>
      </c>
      <c r="E19" s="184"/>
      <c r="F19" s="184"/>
      <c r="G19" s="185" t="str">
        <f>IF(V19&lt;&gt;"",TEXT(V19,"e年m月ｄ日"),"    年    月    日")</f>
        <v xml:space="preserve">    年    月    日</v>
      </c>
      <c r="H19" s="185"/>
      <c r="I19" s="185"/>
      <c r="J19" s="185"/>
      <c r="K19" s="185"/>
      <c r="L19" s="186"/>
      <c r="M19" s="171"/>
      <c r="N19" s="174"/>
      <c r="O19" s="171"/>
      <c r="P19" s="174"/>
      <c r="Q19" s="171"/>
      <c r="R19" s="174"/>
      <c r="S19" s="177"/>
      <c r="T19" s="180"/>
      <c r="V19" s="117"/>
      <c r="Y19" s="35"/>
    </row>
    <row r="20" spans="1:26" ht="13.5" customHeight="1" x14ac:dyDescent="0.2">
      <c r="A20" s="187">
        <v>6</v>
      </c>
      <c r="B20" s="190"/>
      <c r="C20" s="33" t="str">
        <f>IF(V20&lt;&gt;"",INT(V20/1000000000),"")</f>
        <v/>
      </c>
      <c r="D20" s="33" t="str">
        <f>IF(V20&lt;&gt;"",INT(V20/100000000)-INT(V20/1000000000)*10,"")</f>
        <v/>
      </c>
      <c r="E20" s="33" t="str">
        <f>IF(V20&lt;&gt;"",INT(V20/10000000)-INT(V20/100000000)*10,"")</f>
        <v/>
      </c>
      <c r="F20" s="33" t="str">
        <f>IF(V20&lt;&gt;"",INT(V20/1000000)-INT(V20/10000000)*10,"")</f>
        <v/>
      </c>
      <c r="G20" s="33" t="str">
        <f>IF(V20&lt;&gt;"",INT(V20/100000)-INT(V20/1000000)*10,"")</f>
        <v/>
      </c>
      <c r="H20" s="33" t="str">
        <f>IF(V20&lt;&gt;"",INT(V20/10000)-INT(V20/100000)*10,"")</f>
        <v/>
      </c>
      <c r="I20" s="33" t="str">
        <f>IF(V20&lt;&gt;"",INT(V20/1000)-INT(V20/10000)*10,"")</f>
        <v/>
      </c>
      <c r="J20" s="33" t="str">
        <f>IF(V20&lt;&gt;"",INT(V20/100)-INT(V20/1000)*10,"")</f>
        <v/>
      </c>
      <c r="K20" s="33" t="str">
        <f>IF(V20&lt;&gt;"",INT(V20/10)-INT(V20/100)*10,"")</f>
        <v/>
      </c>
      <c r="L20" s="34" t="str">
        <f>IF(V20&lt;&gt;"",V20-INT(V20/10)*10,"")</f>
        <v/>
      </c>
      <c r="M20" s="169"/>
      <c r="N20" s="172"/>
      <c r="O20" s="169"/>
      <c r="P20" s="172"/>
      <c r="Q20" s="169"/>
      <c r="R20" s="172"/>
      <c r="S20" s="175"/>
      <c r="T20" s="178" t="str">
        <f t="shared" ref="T20" si="2">SUBSTITUTE(IF(W21&lt;&gt;"",TEXT(W21,"ggg e 年 m 月 d 日"),"令和　   年     月     日")&amp;"作成","平成 3","令和 ")</f>
        <v>令和　   年     月     日作成</v>
      </c>
      <c r="V20" s="117"/>
    </row>
    <row r="21" spans="1:26" ht="32.25" customHeight="1" x14ac:dyDescent="0.2">
      <c r="A21" s="188"/>
      <c r="B21" s="191"/>
      <c r="C21" s="181" t="str">
        <f>IF(V21&lt;&gt;"",V21,"")</f>
        <v/>
      </c>
      <c r="D21" s="181"/>
      <c r="E21" s="181"/>
      <c r="F21" s="181"/>
      <c r="G21" s="181"/>
      <c r="H21" s="181"/>
      <c r="I21" s="181"/>
      <c r="J21" s="181"/>
      <c r="K21" s="181"/>
      <c r="L21" s="182"/>
      <c r="M21" s="170"/>
      <c r="N21" s="173"/>
      <c r="O21" s="170"/>
      <c r="P21" s="173"/>
      <c r="Q21" s="170"/>
      <c r="R21" s="173"/>
      <c r="S21" s="176"/>
      <c r="T21" s="179"/>
      <c r="V21" s="117"/>
      <c r="W21" s="118"/>
      <c r="Z21" s="35"/>
    </row>
    <row r="22" spans="1:26" ht="14.25" customHeight="1" x14ac:dyDescent="0.2">
      <c r="A22" s="189"/>
      <c r="B22" s="183" t="s">
        <v>41</v>
      </c>
      <c r="C22" s="184"/>
      <c r="D22" s="184" t="str">
        <f>IF(V22&lt;&gt;"",TEXT(V22,"ggg"),"M・T・S")</f>
        <v>M・T・S</v>
      </c>
      <c r="E22" s="184"/>
      <c r="F22" s="184"/>
      <c r="G22" s="185" t="str">
        <f>IF(V22&lt;&gt;"",TEXT(V22,"e年m月ｄ日"),"    年    月    日")</f>
        <v xml:space="preserve">    年    月    日</v>
      </c>
      <c r="H22" s="185"/>
      <c r="I22" s="185"/>
      <c r="J22" s="185"/>
      <c r="K22" s="185"/>
      <c r="L22" s="186"/>
      <c r="M22" s="171"/>
      <c r="N22" s="174"/>
      <c r="O22" s="171"/>
      <c r="P22" s="174"/>
      <c r="Q22" s="171"/>
      <c r="R22" s="174"/>
      <c r="S22" s="177"/>
      <c r="T22" s="180"/>
      <c r="V22" s="117"/>
      <c r="Y22" s="35"/>
    </row>
    <row r="23" spans="1:26" ht="13.5" customHeight="1" x14ac:dyDescent="0.2">
      <c r="A23" s="187">
        <v>7</v>
      </c>
      <c r="B23" s="190"/>
      <c r="C23" s="33" t="str">
        <f>IF(V23&lt;&gt;"",INT(V23/1000000000),"")</f>
        <v/>
      </c>
      <c r="D23" s="33" t="str">
        <f>IF(V23&lt;&gt;"",INT(V23/100000000)-INT(V23/1000000000)*10,"")</f>
        <v/>
      </c>
      <c r="E23" s="33" t="str">
        <f>IF(V23&lt;&gt;"",INT(V23/10000000)-INT(V23/100000000)*10,"")</f>
        <v/>
      </c>
      <c r="F23" s="33" t="str">
        <f>IF(V23&lt;&gt;"",INT(V23/1000000)-INT(V23/10000000)*10,"")</f>
        <v/>
      </c>
      <c r="G23" s="33" t="str">
        <f>IF(V23&lt;&gt;"",INT(V23/100000)-INT(V23/1000000)*10,"")</f>
        <v/>
      </c>
      <c r="H23" s="33" t="str">
        <f>IF(V23&lt;&gt;"",INT(V23/10000)-INT(V23/100000)*10,"")</f>
        <v/>
      </c>
      <c r="I23" s="33" t="str">
        <f>IF(V23&lt;&gt;"",INT(V23/1000)-INT(V23/10000)*10,"")</f>
        <v/>
      </c>
      <c r="J23" s="33" t="str">
        <f>IF(V23&lt;&gt;"",INT(V23/100)-INT(V23/1000)*10,"")</f>
        <v/>
      </c>
      <c r="K23" s="33" t="str">
        <f>IF(V23&lt;&gt;"",INT(V23/10)-INT(V23/100)*10,"")</f>
        <v/>
      </c>
      <c r="L23" s="34" t="str">
        <f>IF(V23&lt;&gt;"",V23-INT(V23/10)*10,"")</f>
        <v/>
      </c>
      <c r="M23" s="169"/>
      <c r="N23" s="172"/>
      <c r="O23" s="169"/>
      <c r="P23" s="172"/>
      <c r="Q23" s="169"/>
      <c r="R23" s="172"/>
      <c r="S23" s="175"/>
      <c r="T23" s="178" t="str">
        <f t="shared" ref="T23" si="3">SUBSTITUTE(IF(W24&lt;&gt;"",TEXT(W24,"ggg e 年 m 月 d 日"),"令和　   年     月     日")&amp;"作成","平成 3","令和 ")</f>
        <v>令和　   年     月     日作成</v>
      </c>
      <c r="V23" s="117"/>
    </row>
    <row r="24" spans="1:26" ht="32.25" customHeight="1" x14ac:dyDescent="0.2">
      <c r="A24" s="188"/>
      <c r="B24" s="191"/>
      <c r="C24" s="181" t="str">
        <f>IF(V24&lt;&gt;"",V24,"")</f>
        <v/>
      </c>
      <c r="D24" s="181"/>
      <c r="E24" s="181"/>
      <c r="F24" s="181"/>
      <c r="G24" s="181"/>
      <c r="H24" s="181"/>
      <c r="I24" s="181"/>
      <c r="J24" s="181"/>
      <c r="K24" s="181"/>
      <c r="L24" s="182"/>
      <c r="M24" s="170"/>
      <c r="N24" s="173"/>
      <c r="O24" s="170"/>
      <c r="P24" s="173"/>
      <c r="Q24" s="170"/>
      <c r="R24" s="173"/>
      <c r="S24" s="176"/>
      <c r="T24" s="179"/>
      <c r="V24" s="117"/>
      <c r="W24" s="118"/>
      <c r="Z24" s="35"/>
    </row>
    <row r="25" spans="1:26" ht="14.25" customHeight="1" x14ac:dyDescent="0.2">
      <c r="A25" s="189"/>
      <c r="B25" s="183" t="s">
        <v>41</v>
      </c>
      <c r="C25" s="184"/>
      <c r="D25" s="184" t="str">
        <f>IF(V25&lt;&gt;"",TEXT(V25,"ggg"),"M・T・S")</f>
        <v>M・T・S</v>
      </c>
      <c r="E25" s="184"/>
      <c r="F25" s="184"/>
      <c r="G25" s="185" t="str">
        <f>IF(V25&lt;&gt;"",TEXT(V25,"e年m月ｄ日"),"    年    月    日")</f>
        <v xml:space="preserve">    年    月    日</v>
      </c>
      <c r="H25" s="185"/>
      <c r="I25" s="185"/>
      <c r="J25" s="185"/>
      <c r="K25" s="185"/>
      <c r="L25" s="186"/>
      <c r="M25" s="171"/>
      <c r="N25" s="174"/>
      <c r="O25" s="171"/>
      <c r="P25" s="174"/>
      <c r="Q25" s="171"/>
      <c r="R25" s="174"/>
      <c r="S25" s="177"/>
      <c r="T25" s="180"/>
      <c r="V25" s="117"/>
      <c r="Y25" s="35"/>
    </row>
    <row r="26" spans="1:26" ht="13.5" customHeight="1" x14ac:dyDescent="0.2">
      <c r="A26" s="187">
        <v>8</v>
      </c>
      <c r="B26" s="190"/>
      <c r="C26" s="33" t="str">
        <f>IF(V26&lt;&gt;"",INT(V26/1000000000),"")</f>
        <v/>
      </c>
      <c r="D26" s="33" t="str">
        <f>IF(V26&lt;&gt;"",INT(V26/100000000)-INT(V26/1000000000)*10,"")</f>
        <v/>
      </c>
      <c r="E26" s="33" t="str">
        <f>IF(V26&lt;&gt;"",INT(V26/10000000)-INT(V26/100000000)*10,"")</f>
        <v/>
      </c>
      <c r="F26" s="33" t="str">
        <f>IF(V26&lt;&gt;"",INT(V26/1000000)-INT(V26/10000000)*10,"")</f>
        <v/>
      </c>
      <c r="G26" s="33" t="str">
        <f>IF(V26&lt;&gt;"",INT(V26/100000)-INT(V26/1000000)*10,"")</f>
        <v/>
      </c>
      <c r="H26" s="33" t="str">
        <f>IF(V26&lt;&gt;"",INT(V26/10000)-INT(V26/100000)*10,"")</f>
        <v/>
      </c>
      <c r="I26" s="33" t="str">
        <f>IF(V26&lt;&gt;"",INT(V26/1000)-INT(V26/10000)*10,"")</f>
        <v/>
      </c>
      <c r="J26" s="33" t="str">
        <f>IF(V26&lt;&gt;"",INT(V26/100)-INT(V26/1000)*10,"")</f>
        <v/>
      </c>
      <c r="K26" s="33" t="str">
        <f>IF(V26&lt;&gt;"",INT(V26/10)-INT(V26/100)*10,"")</f>
        <v/>
      </c>
      <c r="L26" s="34" t="str">
        <f>IF(V26&lt;&gt;"",V26-INT(V26/10)*10,"")</f>
        <v/>
      </c>
      <c r="M26" s="169"/>
      <c r="N26" s="172"/>
      <c r="O26" s="169"/>
      <c r="P26" s="172"/>
      <c r="Q26" s="169"/>
      <c r="R26" s="172"/>
      <c r="S26" s="175"/>
      <c r="T26" s="178" t="str">
        <f t="shared" ref="T26" si="4">SUBSTITUTE(IF(W27&lt;&gt;"",TEXT(W27,"ggg e 年 m 月 d 日"),"令和　   年     月     日")&amp;"作成","平成 3","令和 ")</f>
        <v>令和　   年     月     日作成</v>
      </c>
      <c r="V26" s="117"/>
    </row>
    <row r="27" spans="1:26" ht="32.25" customHeight="1" x14ac:dyDescent="0.2">
      <c r="A27" s="188"/>
      <c r="B27" s="191"/>
      <c r="C27" s="181" t="str">
        <f>IF(V27&lt;&gt;"",V27,"")</f>
        <v/>
      </c>
      <c r="D27" s="181"/>
      <c r="E27" s="181"/>
      <c r="F27" s="181"/>
      <c r="G27" s="181"/>
      <c r="H27" s="181"/>
      <c r="I27" s="181"/>
      <c r="J27" s="181"/>
      <c r="K27" s="181"/>
      <c r="L27" s="182"/>
      <c r="M27" s="170"/>
      <c r="N27" s="173"/>
      <c r="O27" s="170"/>
      <c r="P27" s="173"/>
      <c r="Q27" s="170"/>
      <c r="R27" s="173"/>
      <c r="S27" s="176"/>
      <c r="T27" s="179"/>
      <c r="V27" s="117"/>
      <c r="W27" s="118"/>
      <c r="Z27" s="35"/>
    </row>
    <row r="28" spans="1:26" ht="14.25" customHeight="1" x14ac:dyDescent="0.2">
      <c r="A28" s="189"/>
      <c r="B28" s="183" t="s">
        <v>41</v>
      </c>
      <c r="C28" s="184"/>
      <c r="D28" s="184" t="str">
        <f>IF(V28&lt;&gt;"",TEXT(V28,"ggg"),"M・T・S")</f>
        <v>M・T・S</v>
      </c>
      <c r="E28" s="184"/>
      <c r="F28" s="184"/>
      <c r="G28" s="185" t="str">
        <f>IF(V28&lt;&gt;"",TEXT(V28,"e年m月ｄ日"),"    年    月    日")</f>
        <v xml:space="preserve">    年    月    日</v>
      </c>
      <c r="H28" s="185"/>
      <c r="I28" s="185"/>
      <c r="J28" s="185"/>
      <c r="K28" s="185"/>
      <c r="L28" s="186"/>
      <c r="M28" s="171"/>
      <c r="N28" s="174"/>
      <c r="O28" s="171"/>
      <c r="P28" s="174"/>
      <c r="Q28" s="171"/>
      <c r="R28" s="174"/>
      <c r="S28" s="177"/>
      <c r="T28" s="180"/>
      <c r="V28" s="117"/>
      <c r="Y28" s="35"/>
    </row>
    <row r="29" spans="1:26" ht="13.5" customHeight="1" x14ac:dyDescent="0.2">
      <c r="A29" s="187">
        <v>9</v>
      </c>
      <c r="B29" s="190"/>
      <c r="C29" s="33" t="str">
        <f>IF(V29&lt;&gt;"",INT(V29/1000000000),"")</f>
        <v/>
      </c>
      <c r="D29" s="33" t="str">
        <f>IF(V29&lt;&gt;"",INT(V29/100000000)-INT(V29/1000000000)*10,"")</f>
        <v/>
      </c>
      <c r="E29" s="33" t="str">
        <f>IF(V29&lt;&gt;"",INT(V29/10000000)-INT(V29/100000000)*10,"")</f>
        <v/>
      </c>
      <c r="F29" s="33" t="str">
        <f>IF(V29&lt;&gt;"",INT(V29/1000000)-INT(V29/10000000)*10,"")</f>
        <v/>
      </c>
      <c r="G29" s="33" t="str">
        <f>IF(V29&lt;&gt;"",INT(V29/100000)-INT(V29/1000000)*10,"")</f>
        <v/>
      </c>
      <c r="H29" s="33" t="str">
        <f>IF(V29&lt;&gt;"",INT(V29/10000)-INT(V29/100000)*10,"")</f>
        <v/>
      </c>
      <c r="I29" s="33" t="str">
        <f>IF(V29&lt;&gt;"",INT(V29/1000)-INT(V29/10000)*10,"")</f>
        <v/>
      </c>
      <c r="J29" s="33" t="str">
        <f>IF(V29&lt;&gt;"",INT(V29/100)-INT(V29/1000)*10,"")</f>
        <v/>
      </c>
      <c r="K29" s="33" t="str">
        <f>IF(V29&lt;&gt;"",INT(V29/10)-INT(V29/100)*10,"")</f>
        <v/>
      </c>
      <c r="L29" s="34" t="str">
        <f>IF(V29&lt;&gt;"",V29-INT(V29/10)*10,"")</f>
        <v/>
      </c>
      <c r="M29" s="169"/>
      <c r="N29" s="172"/>
      <c r="O29" s="169"/>
      <c r="P29" s="172"/>
      <c r="Q29" s="169"/>
      <c r="R29" s="172"/>
      <c r="S29" s="175"/>
      <c r="T29" s="178" t="str">
        <f t="shared" ref="T29" si="5">SUBSTITUTE(IF(W30&lt;&gt;"",TEXT(W30,"ggg e 年 m 月 d 日"),"令和　   年     月     日")&amp;"作成","平成 3","令和 ")</f>
        <v>令和　   年     月     日作成</v>
      </c>
      <c r="V29" s="117"/>
    </row>
    <row r="30" spans="1:26" ht="32.25" customHeight="1" x14ac:dyDescent="0.2">
      <c r="A30" s="188"/>
      <c r="B30" s="191"/>
      <c r="C30" s="181" t="str">
        <f>IF(V30&lt;&gt;"",V30,"")</f>
        <v/>
      </c>
      <c r="D30" s="181"/>
      <c r="E30" s="181"/>
      <c r="F30" s="181"/>
      <c r="G30" s="181"/>
      <c r="H30" s="181"/>
      <c r="I30" s="181"/>
      <c r="J30" s="181"/>
      <c r="K30" s="181"/>
      <c r="L30" s="182"/>
      <c r="M30" s="170"/>
      <c r="N30" s="173"/>
      <c r="O30" s="170"/>
      <c r="P30" s="173"/>
      <c r="Q30" s="170"/>
      <c r="R30" s="173"/>
      <c r="S30" s="176"/>
      <c r="T30" s="179"/>
      <c r="V30" s="117"/>
      <c r="W30" s="118"/>
      <c r="Z30" s="35"/>
    </row>
    <row r="31" spans="1:26" ht="14.25" customHeight="1" x14ac:dyDescent="0.2">
      <c r="A31" s="189"/>
      <c r="B31" s="183" t="s">
        <v>41</v>
      </c>
      <c r="C31" s="184"/>
      <c r="D31" s="184" t="str">
        <f>IF(V31&lt;&gt;"",TEXT(V31,"ggg"),"M・T・S")</f>
        <v>M・T・S</v>
      </c>
      <c r="E31" s="184"/>
      <c r="F31" s="184"/>
      <c r="G31" s="185" t="str">
        <f>IF(V31&lt;&gt;"",TEXT(V31,"e年m月ｄ日"),"    年    月    日")</f>
        <v xml:space="preserve">    年    月    日</v>
      </c>
      <c r="H31" s="185"/>
      <c r="I31" s="185"/>
      <c r="J31" s="185"/>
      <c r="K31" s="185"/>
      <c r="L31" s="186"/>
      <c r="M31" s="171"/>
      <c r="N31" s="174"/>
      <c r="O31" s="171"/>
      <c r="P31" s="174"/>
      <c r="Q31" s="171"/>
      <c r="R31" s="174"/>
      <c r="S31" s="177"/>
      <c r="T31" s="180"/>
      <c r="V31" s="117"/>
      <c r="Y31" s="35"/>
    </row>
    <row r="32" spans="1:26" ht="13.5" customHeight="1" x14ac:dyDescent="0.2">
      <c r="A32" s="187">
        <v>10</v>
      </c>
      <c r="B32" s="190"/>
      <c r="C32" s="33" t="str">
        <f>IF(V32&lt;&gt;"",INT(V32/1000000000),"")</f>
        <v/>
      </c>
      <c r="D32" s="33" t="str">
        <f>IF(V32&lt;&gt;"",INT(V32/100000000)-INT(V32/1000000000)*10,"")</f>
        <v/>
      </c>
      <c r="E32" s="33" t="str">
        <f>IF(V32&lt;&gt;"",INT(V32/10000000)-INT(V32/100000000)*10,"")</f>
        <v/>
      </c>
      <c r="F32" s="33" t="str">
        <f>IF(V32&lt;&gt;"",INT(V32/1000000)-INT(V32/10000000)*10,"")</f>
        <v/>
      </c>
      <c r="G32" s="33" t="str">
        <f>IF(V32&lt;&gt;"",INT(V32/100000)-INT(V32/1000000)*10,"")</f>
        <v/>
      </c>
      <c r="H32" s="33" t="str">
        <f>IF(V32&lt;&gt;"",INT(V32/10000)-INT(V32/100000)*10,"")</f>
        <v/>
      </c>
      <c r="I32" s="33" t="str">
        <f>IF(V32&lt;&gt;"",INT(V32/1000)-INT(V32/10000)*10,"")</f>
        <v/>
      </c>
      <c r="J32" s="33" t="str">
        <f>IF(V32&lt;&gt;"",INT(V32/100)-INT(V32/1000)*10,"")</f>
        <v/>
      </c>
      <c r="K32" s="33" t="str">
        <f>IF(V32&lt;&gt;"",INT(V32/10)-INT(V32/100)*10,"")</f>
        <v/>
      </c>
      <c r="L32" s="34" t="str">
        <f>IF(V32&lt;&gt;"",V32-INT(V32/10)*10,"")</f>
        <v/>
      </c>
      <c r="M32" s="169"/>
      <c r="N32" s="172"/>
      <c r="O32" s="169"/>
      <c r="P32" s="172"/>
      <c r="Q32" s="169"/>
      <c r="R32" s="172"/>
      <c r="S32" s="175"/>
      <c r="T32" s="178" t="str">
        <f t="shared" ref="T32" si="6">SUBSTITUTE(IF(W33&lt;&gt;"",TEXT(W33,"ggg e 年 m 月 d 日"),"令和　   年     月     日")&amp;"作成","平成 3","令和 ")</f>
        <v>令和　   年     月     日作成</v>
      </c>
      <c r="V32" s="117"/>
    </row>
    <row r="33" spans="1:26" ht="32.25" customHeight="1" x14ac:dyDescent="0.2">
      <c r="A33" s="188"/>
      <c r="B33" s="191"/>
      <c r="C33" s="181" t="str">
        <f>IF(V33&lt;&gt;"",V33,"")</f>
        <v/>
      </c>
      <c r="D33" s="181"/>
      <c r="E33" s="181"/>
      <c r="F33" s="181"/>
      <c r="G33" s="181"/>
      <c r="H33" s="181"/>
      <c r="I33" s="181"/>
      <c r="J33" s="181"/>
      <c r="K33" s="181"/>
      <c r="L33" s="182"/>
      <c r="M33" s="170"/>
      <c r="N33" s="173"/>
      <c r="O33" s="170"/>
      <c r="P33" s="173"/>
      <c r="Q33" s="170"/>
      <c r="R33" s="173"/>
      <c r="S33" s="176"/>
      <c r="T33" s="179"/>
      <c r="V33" s="117"/>
      <c r="W33" s="118"/>
      <c r="Z33" s="35"/>
    </row>
    <row r="34" spans="1:26" ht="14.25" customHeight="1" x14ac:dyDescent="0.2">
      <c r="A34" s="189"/>
      <c r="B34" s="183" t="s">
        <v>41</v>
      </c>
      <c r="C34" s="184"/>
      <c r="D34" s="184" t="str">
        <f>IF(V34&lt;&gt;"",TEXT(V34,"ggg"),"M・T・S")</f>
        <v>M・T・S</v>
      </c>
      <c r="E34" s="184"/>
      <c r="F34" s="184"/>
      <c r="G34" s="185" t="str">
        <f>IF(V34&lt;&gt;"",TEXT(V34,"e年m月ｄ日"),"    年    月    日")</f>
        <v xml:space="preserve">    年    月    日</v>
      </c>
      <c r="H34" s="185"/>
      <c r="I34" s="185"/>
      <c r="J34" s="185"/>
      <c r="K34" s="185"/>
      <c r="L34" s="186"/>
      <c r="M34" s="171"/>
      <c r="N34" s="174"/>
      <c r="O34" s="171"/>
      <c r="P34" s="174"/>
      <c r="Q34" s="171"/>
      <c r="R34" s="174"/>
      <c r="S34" s="177"/>
      <c r="T34" s="180"/>
      <c r="V34" s="117"/>
      <c r="Y34" s="35"/>
    </row>
    <row r="35" spans="1:26" ht="51" customHeight="1" x14ac:dyDescent="0.2">
      <c r="A35" s="166" t="s">
        <v>42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8"/>
      <c r="M35" s="36">
        <f>IF(COUNTA(M5:M34)&gt;0,COUNTA(M5:M34),"")</f>
        <v>1</v>
      </c>
      <c r="N35" s="37" t="str">
        <f t="shared" ref="N35:S35" si="7">IF(COUNTA(N5:N34)&gt;0,COUNTA(N5:N34),"")</f>
        <v/>
      </c>
      <c r="O35" s="36" t="str">
        <f t="shared" si="7"/>
        <v/>
      </c>
      <c r="P35" s="37">
        <f t="shared" si="7"/>
        <v>1</v>
      </c>
      <c r="Q35" s="36" t="str">
        <f t="shared" si="7"/>
        <v/>
      </c>
      <c r="R35" s="37" t="str">
        <f t="shared" si="7"/>
        <v/>
      </c>
      <c r="S35" s="38" t="str">
        <f t="shared" si="7"/>
        <v/>
      </c>
      <c r="T35" s="39"/>
    </row>
    <row r="36" spans="1:26" x14ac:dyDescent="0.2">
      <c r="Z36" s="35"/>
    </row>
    <row r="37" spans="1:26" x14ac:dyDescent="0.2">
      <c r="Y37" s="35"/>
    </row>
    <row r="39" spans="1:26" x14ac:dyDescent="0.2">
      <c r="Z39" s="35"/>
    </row>
    <row r="40" spans="1:26" x14ac:dyDescent="0.2">
      <c r="Y40" s="35"/>
    </row>
    <row r="42" spans="1:26" x14ac:dyDescent="0.2">
      <c r="Z42" s="35"/>
    </row>
    <row r="43" spans="1:26" x14ac:dyDescent="0.2">
      <c r="Y43" s="35"/>
    </row>
    <row r="45" spans="1:26" x14ac:dyDescent="0.2">
      <c r="Z45" s="35"/>
    </row>
    <row r="46" spans="1:26" x14ac:dyDescent="0.2">
      <c r="Y46" s="35"/>
    </row>
  </sheetData>
  <mergeCells count="151">
    <mergeCell ref="M1:S1"/>
    <mergeCell ref="M2:T2"/>
    <mergeCell ref="A3:A4"/>
    <mergeCell ref="B3:L3"/>
    <mergeCell ref="M3:N3"/>
    <mergeCell ref="O3:P3"/>
    <mergeCell ref="Q3:R3"/>
    <mergeCell ref="S3:S4"/>
    <mergeCell ref="T3:T4"/>
    <mergeCell ref="B4:L4"/>
    <mergeCell ref="Q5:Q7"/>
    <mergeCell ref="R5:R7"/>
    <mergeCell ref="S5:S7"/>
    <mergeCell ref="T5:T7"/>
    <mergeCell ref="C6:L6"/>
    <mergeCell ref="B7:C7"/>
    <mergeCell ref="D7:F7"/>
    <mergeCell ref="G7:L7"/>
    <mergeCell ref="A5:A7"/>
    <mergeCell ref="B5:B6"/>
    <mergeCell ref="M5:M7"/>
    <mergeCell ref="N5:N7"/>
    <mergeCell ref="O5:O7"/>
    <mergeCell ref="P5:P7"/>
    <mergeCell ref="Q8:Q10"/>
    <mergeCell ref="R8:R10"/>
    <mergeCell ref="S8:S10"/>
    <mergeCell ref="T8:T10"/>
    <mergeCell ref="C9:L9"/>
    <mergeCell ref="B10:C10"/>
    <mergeCell ref="D10:F10"/>
    <mergeCell ref="G10:L10"/>
    <mergeCell ref="A8:A10"/>
    <mergeCell ref="B8:B9"/>
    <mergeCell ref="M8:M10"/>
    <mergeCell ref="N8:N10"/>
    <mergeCell ref="O8:O10"/>
    <mergeCell ref="P8:P10"/>
    <mergeCell ref="Q11:Q13"/>
    <mergeCell ref="R11:R13"/>
    <mergeCell ref="S11:S13"/>
    <mergeCell ref="T11:T13"/>
    <mergeCell ref="C12:L12"/>
    <mergeCell ref="B13:C13"/>
    <mergeCell ref="D13:F13"/>
    <mergeCell ref="G13:L13"/>
    <mergeCell ref="A11:A13"/>
    <mergeCell ref="B11:B12"/>
    <mergeCell ref="M11:M13"/>
    <mergeCell ref="N11:N13"/>
    <mergeCell ref="O11:O13"/>
    <mergeCell ref="P11:P13"/>
    <mergeCell ref="Q14:Q16"/>
    <mergeCell ref="R14:R16"/>
    <mergeCell ref="S14:S16"/>
    <mergeCell ref="T14:T16"/>
    <mergeCell ref="C15:L15"/>
    <mergeCell ref="B16:C16"/>
    <mergeCell ref="D16:F16"/>
    <mergeCell ref="G16:L16"/>
    <mergeCell ref="A14:A16"/>
    <mergeCell ref="B14:B15"/>
    <mergeCell ref="M14:M16"/>
    <mergeCell ref="N14:N16"/>
    <mergeCell ref="O14:O16"/>
    <mergeCell ref="P14:P16"/>
    <mergeCell ref="Q17:Q19"/>
    <mergeCell ref="R17:R19"/>
    <mergeCell ref="S17:S19"/>
    <mergeCell ref="T17:T19"/>
    <mergeCell ref="C18:L18"/>
    <mergeCell ref="B19:C19"/>
    <mergeCell ref="D19:F19"/>
    <mergeCell ref="G19:L19"/>
    <mergeCell ref="A17:A19"/>
    <mergeCell ref="B17:B18"/>
    <mergeCell ref="M17:M19"/>
    <mergeCell ref="N17:N19"/>
    <mergeCell ref="O17:O19"/>
    <mergeCell ref="P17:P19"/>
    <mergeCell ref="Q20:Q22"/>
    <mergeCell ref="R20:R22"/>
    <mergeCell ref="S20:S22"/>
    <mergeCell ref="T20:T22"/>
    <mergeCell ref="C21:L21"/>
    <mergeCell ref="B22:C22"/>
    <mergeCell ref="D22:F22"/>
    <mergeCell ref="G22:L22"/>
    <mergeCell ref="A20:A22"/>
    <mergeCell ref="B20:B21"/>
    <mergeCell ref="M20:M22"/>
    <mergeCell ref="N20:N22"/>
    <mergeCell ref="O20:O22"/>
    <mergeCell ref="P20:P22"/>
    <mergeCell ref="Q23:Q25"/>
    <mergeCell ref="R23:R25"/>
    <mergeCell ref="S23:S25"/>
    <mergeCell ref="T23:T25"/>
    <mergeCell ref="C24:L24"/>
    <mergeCell ref="B25:C25"/>
    <mergeCell ref="D25:F25"/>
    <mergeCell ref="G25:L25"/>
    <mergeCell ref="A23:A25"/>
    <mergeCell ref="B23:B24"/>
    <mergeCell ref="M23:M25"/>
    <mergeCell ref="N23:N25"/>
    <mergeCell ref="O23:O25"/>
    <mergeCell ref="P23:P25"/>
    <mergeCell ref="Q26:Q28"/>
    <mergeCell ref="R26:R28"/>
    <mergeCell ref="S26:S28"/>
    <mergeCell ref="T26:T28"/>
    <mergeCell ref="C27:L27"/>
    <mergeCell ref="B28:C28"/>
    <mergeCell ref="D28:F28"/>
    <mergeCell ref="G28:L28"/>
    <mergeCell ref="A26:A28"/>
    <mergeCell ref="B26:B27"/>
    <mergeCell ref="M26:M28"/>
    <mergeCell ref="N26:N28"/>
    <mergeCell ref="O26:O28"/>
    <mergeCell ref="P26:P28"/>
    <mergeCell ref="Q29:Q31"/>
    <mergeCell ref="R29:R31"/>
    <mergeCell ref="S29:S31"/>
    <mergeCell ref="T29:T31"/>
    <mergeCell ref="C30:L30"/>
    <mergeCell ref="B31:C31"/>
    <mergeCell ref="D31:F31"/>
    <mergeCell ref="G31:L31"/>
    <mergeCell ref="A29:A31"/>
    <mergeCell ref="B29:B30"/>
    <mergeCell ref="M29:M31"/>
    <mergeCell ref="N29:N31"/>
    <mergeCell ref="O29:O31"/>
    <mergeCell ref="P29:P31"/>
    <mergeCell ref="A35:L35"/>
    <mergeCell ref="Q32:Q34"/>
    <mergeCell ref="R32:R34"/>
    <mergeCell ref="S32:S34"/>
    <mergeCell ref="T32:T34"/>
    <mergeCell ref="C33:L33"/>
    <mergeCell ref="B34:C34"/>
    <mergeCell ref="D34:F34"/>
    <mergeCell ref="G34:L34"/>
    <mergeCell ref="A32:A34"/>
    <mergeCell ref="B32:B33"/>
    <mergeCell ref="M32:M34"/>
    <mergeCell ref="N32:N34"/>
    <mergeCell ref="O32:O34"/>
    <mergeCell ref="P32:P34"/>
  </mergeCells>
  <phoneticPr fontId="3"/>
  <dataValidations count="1">
    <dataValidation type="list" allowBlank="1" showInputMessage="1" showErrorMessage="1" sqref="M5:S34">
      <formula1>"○"</formula1>
    </dataValidation>
  </dataValidations>
  <printOptions horizontalCentered="1" verticalCentered="1"/>
  <pageMargins left="0.7" right="0.2" top="0.77" bottom="0.77" header="0.51181102362204722" footer="0.51181102362204722"/>
  <pageSetup paperSize="9" scale="9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7"/>
  <sheetViews>
    <sheetView topLeftCell="A4" workbookViewId="0">
      <selection activeCell="AD6" sqref="AD6:AE6"/>
    </sheetView>
  </sheetViews>
  <sheetFormatPr defaultColWidth="9" defaultRowHeight="13.2" x14ac:dyDescent="0.2"/>
  <cols>
    <col min="1" max="1" width="3.6640625" style="29" customWidth="1"/>
    <col min="2" max="2" width="4.88671875" style="29" customWidth="1"/>
    <col min="3" max="12" width="1.88671875" style="29" customWidth="1"/>
    <col min="13" max="16" width="2.6640625" style="29" customWidth="1"/>
    <col min="17" max="22" width="2.88671875" style="29" customWidth="1"/>
    <col min="23" max="24" width="2.6640625" style="29" customWidth="1"/>
    <col min="25" max="27" width="5.21875" style="29" customWidth="1"/>
    <col min="28" max="31" width="2.6640625" style="29" customWidth="1"/>
    <col min="32" max="32" width="10.44140625" style="29" customWidth="1"/>
    <col min="33" max="256" width="9" style="29"/>
    <col min="257" max="257" width="3.6640625" style="29" customWidth="1"/>
    <col min="258" max="258" width="4.88671875" style="29" customWidth="1"/>
    <col min="259" max="268" width="1.88671875" style="29" customWidth="1"/>
    <col min="269" max="272" width="2.6640625" style="29" customWidth="1"/>
    <col min="273" max="278" width="2.88671875" style="29" customWidth="1"/>
    <col min="279" max="280" width="2.6640625" style="29" customWidth="1"/>
    <col min="281" max="283" width="5.21875" style="29" customWidth="1"/>
    <col min="284" max="287" width="2.6640625" style="29" customWidth="1"/>
    <col min="288" max="288" width="10.44140625" style="29" customWidth="1"/>
    <col min="289" max="512" width="9" style="29"/>
    <col min="513" max="513" width="3.6640625" style="29" customWidth="1"/>
    <col min="514" max="514" width="4.88671875" style="29" customWidth="1"/>
    <col min="515" max="524" width="1.88671875" style="29" customWidth="1"/>
    <col min="525" max="528" width="2.6640625" style="29" customWidth="1"/>
    <col min="529" max="534" width="2.88671875" style="29" customWidth="1"/>
    <col min="535" max="536" width="2.6640625" style="29" customWidth="1"/>
    <col min="537" max="539" width="5.21875" style="29" customWidth="1"/>
    <col min="540" max="543" width="2.6640625" style="29" customWidth="1"/>
    <col min="544" max="544" width="10.44140625" style="29" customWidth="1"/>
    <col min="545" max="768" width="9" style="29"/>
    <col min="769" max="769" width="3.6640625" style="29" customWidth="1"/>
    <col min="770" max="770" width="4.88671875" style="29" customWidth="1"/>
    <col min="771" max="780" width="1.88671875" style="29" customWidth="1"/>
    <col min="781" max="784" width="2.6640625" style="29" customWidth="1"/>
    <col min="785" max="790" width="2.88671875" style="29" customWidth="1"/>
    <col min="791" max="792" width="2.6640625" style="29" customWidth="1"/>
    <col min="793" max="795" width="5.21875" style="29" customWidth="1"/>
    <col min="796" max="799" width="2.6640625" style="29" customWidth="1"/>
    <col min="800" max="800" width="10.44140625" style="29" customWidth="1"/>
    <col min="801" max="1024" width="9" style="29"/>
    <col min="1025" max="1025" width="3.6640625" style="29" customWidth="1"/>
    <col min="1026" max="1026" width="4.88671875" style="29" customWidth="1"/>
    <col min="1027" max="1036" width="1.88671875" style="29" customWidth="1"/>
    <col min="1037" max="1040" width="2.6640625" style="29" customWidth="1"/>
    <col min="1041" max="1046" width="2.88671875" style="29" customWidth="1"/>
    <col min="1047" max="1048" width="2.6640625" style="29" customWidth="1"/>
    <col min="1049" max="1051" width="5.21875" style="29" customWidth="1"/>
    <col min="1052" max="1055" width="2.6640625" style="29" customWidth="1"/>
    <col min="1056" max="1056" width="10.44140625" style="29" customWidth="1"/>
    <col min="1057" max="1280" width="9" style="29"/>
    <col min="1281" max="1281" width="3.6640625" style="29" customWidth="1"/>
    <col min="1282" max="1282" width="4.88671875" style="29" customWidth="1"/>
    <col min="1283" max="1292" width="1.88671875" style="29" customWidth="1"/>
    <col min="1293" max="1296" width="2.6640625" style="29" customWidth="1"/>
    <col min="1297" max="1302" width="2.88671875" style="29" customWidth="1"/>
    <col min="1303" max="1304" width="2.6640625" style="29" customWidth="1"/>
    <col min="1305" max="1307" width="5.21875" style="29" customWidth="1"/>
    <col min="1308" max="1311" width="2.6640625" style="29" customWidth="1"/>
    <col min="1312" max="1312" width="10.44140625" style="29" customWidth="1"/>
    <col min="1313" max="1536" width="9" style="29"/>
    <col min="1537" max="1537" width="3.6640625" style="29" customWidth="1"/>
    <col min="1538" max="1538" width="4.88671875" style="29" customWidth="1"/>
    <col min="1539" max="1548" width="1.88671875" style="29" customWidth="1"/>
    <col min="1549" max="1552" width="2.6640625" style="29" customWidth="1"/>
    <col min="1553" max="1558" width="2.88671875" style="29" customWidth="1"/>
    <col min="1559" max="1560" width="2.6640625" style="29" customWidth="1"/>
    <col min="1561" max="1563" width="5.21875" style="29" customWidth="1"/>
    <col min="1564" max="1567" width="2.6640625" style="29" customWidth="1"/>
    <col min="1568" max="1568" width="10.44140625" style="29" customWidth="1"/>
    <col min="1569" max="1792" width="9" style="29"/>
    <col min="1793" max="1793" width="3.6640625" style="29" customWidth="1"/>
    <col min="1794" max="1794" width="4.88671875" style="29" customWidth="1"/>
    <col min="1795" max="1804" width="1.88671875" style="29" customWidth="1"/>
    <col min="1805" max="1808" width="2.6640625" style="29" customWidth="1"/>
    <col min="1809" max="1814" width="2.88671875" style="29" customWidth="1"/>
    <col min="1815" max="1816" width="2.6640625" style="29" customWidth="1"/>
    <col min="1817" max="1819" width="5.21875" style="29" customWidth="1"/>
    <col min="1820" max="1823" width="2.6640625" style="29" customWidth="1"/>
    <col min="1824" max="1824" width="10.44140625" style="29" customWidth="1"/>
    <col min="1825" max="2048" width="9" style="29"/>
    <col min="2049" max="2049" width="3.6640625" style="29" customWidth="1"/>
    <col min="2050" max="2050" width="4.88671875" style="29" customWidth="1"/>
    <col min="2051" max="2060" width="1.88671875" style="29" customWidth="1"/>
    <col min="2061" max="2064" width="2.6640625" style="29" customWidth="1"/>
    <col min="2065" max="2070" width="2.88671875" style="29" customWidth="1"/>
    <col min="2071" max="2072" width="2.6640625" style="29" customWidth="1"/>
    <col min="2073" max="2075" width="5.21875" style="29" customWidth="1"/>
    <col min="2076" max="2079" width="2.6640625" style="29" customWidth="1"/>
    <col min="2080" max="2080" width="10.44140625" style="29" customWidth="1"/>
    <col min="2081" max="2304" width="9" style="29"/>
    <col min="2305" max="2305" width="3.6640625" style="29" customWidth="1"/>
    <col min="2306" max="2306" width="4.88671875" style="29" customWidth="1"/>
    <col min="2307" max="2316" width="1.88671875" style="29" customWidth="1"/>
    <col min="2317" max="2320" width="2.6640625" style="29" customWidth="1"/>
    <col min="2321" max="2326" width="2.88671875" style="29" customWidth="1"/>
    <col min="2327" max="2328" width="2.6640625" style="29" customWidth="1"/>
    <col min="2329" max="2331" width="5.21875" style="29" customWidth="1"/>
    <col min="2332" max="2335" width="2.6640625" style="29" customWidth="1"/>
    <col min="2336" max="2336" width="10.44140625" style="29" customWidth="1"/>
    <col min="2337" max="2560" width="9" style="29"/>
    <col min="2561" max="2561" width="3.6640625" style="29" customWidth="1"/>
    <col min="2562" max="2562" width="4.88671875" style="29" customWidth="1"/>
    <col min="2563" max="2572" width="1.88671875" style="29" customWidth="1"/>
    <col min="2573" max="2576" width="2.6640625" style="29" customWidth="1"/>
    <col min="2577" max="2582" width="2.88671875" style="29" customWidth="1"/>
    <col min="2583" max="2584" width="2.6640625" style="29" customWidth="1"/>
    <col min="2585" max="2587" width="5.21875" style="29" customWidth="1"/>
    <col min="2588" max="2591" width="2.6640625" style="29" customWidth="1"/>
    <col min="2592" max="2592" width="10.44140625" style="29" customWidth="1"/>
    <col min="2593" max="2816" width="9" style="29"/>
    <col min="2817" max="2817" width="3.6640625" style="29" customWidth="1"/>
    <col min="2818" max="2818" width="4.88671875" style="29" customWidth="1"/>
    <col min="2819" max="2828" width="1.88671875" style="29" customWidth="1"/>
    <col min="2829" max="2832" width="2.6640625" style="29" customWidth="1"/>
    <col min="2833" max="2838" width="2.88671875" style="29" customWidth="1"/>
    <col min="2839" max="2840" width="2.6640625" style="29" customWidth="1"/>
    <col min="2841" max="2843" width="5.21875" style="29" customWidth="1"/>
    <col min="2844" max="2847" width="2.6640625" style="29" customWidth="1"/>
    <col min="2848" max="2848" width="10.44140625" style="29" customWidth="1"/>
    <col min="2849" max="3072" width="9" style="29"/>
    <col min="3073" max="3073" width="3.6640625" style="29" customWidth="1"/>
    <col min="3074" max="3074" width="4.88671875" style="29" customWidth="1"/>
    <col min="3075" max="3084" width="1.88671875" style="29" customWidth="1"/>
    <col min="3085" max="3088" width="2.6640625" style="29" customWidth="1"/>
    <col min="3089" max="3094" width="2.88671875" style="29" customWidth="1"/>
    <col min="3095" max="3096" width="2.6640625" style="29" customWidth="1"/>
    <col min="3097" max="3099" width="5.21875" style="29" customWidth="1"/>
    <col min="3100" max="3103" width="2.6640625" style="29" customWidth="1"/>
    <col min="3104" max="3104" width="10.44140625" style="29" customWidth="1"/>
    <col min="3105" max="3328" width="9" style="29"/>
    <col min="3329" max="3329" width="3.6640625" style="29" customWidth="1"/>
    <col min="3330" max="3330" width="4.88671875" style="29" customWidth="1"/>
    <col min="3331" max="3340" width="1.88671875" style="29" customWidth="1"/>
    <col min="3341" max="3344" width="2.6640625" style="29" customWidth="1"/>
    <col min="3345" max="3350" width="2.88671875" style="29" customWidth="1"/>
    <col min="3351" max="3352" width="2.6640625" style="29" customWidth="1"/>
    <col min="3353" max="3355" width="5.21875" style="29" customWidth="1"/>
    <col min="3356" max="3359" width="2.6640625" style="29" customWidth="1"/>
    <col min="3360" max="3360" width="10.44140625" style="29" customWidth="1"/>
    <col min="3361" max="3584" width="9" style="29"/>
    <col min="3585" max="3585" width="3.6640625" style="29" customWidth="1"/>
    <col min="3586" max="3586" width="4.88671875" style="29" customWidth="1"/>
    <col min="3587" max="3596" width="1.88671875" style="29" customWidth="1"/>
    <col min="3597" max="3600" width="2.6640625" style="29" customWidth="1"/>
    <col min="3601" max="3606" width="2.88671875" style="29" customWidth="1"/>
    <col min="3607" max="3608" width="2.6640625" style="29" customWidth="1"/>
    <col min="3609" max="3611" width="5.21875" style="29" customWidth="1"/>
    <col min="3612" max="3615" width="2.6640625" style="29" customWidth="1"/>
    <col min="3616" max="3616" width="10.44140625" style="29" customWidth="1"/>
    <col min="3617" max="3840" width="9" style="29"/>
    <col min="3841" max="3841" width="3.6640625" style="29" customWidth="1"/>
    <col min="3842" max="3842" width="4.88671875" style="29" customWidth="1"/>
    <col min="3843" max="3852" width="1.88671875" style="29" customWidth="1"/>
    <col min="3853" max="3856" width="2.6640625" style="29" customWidth="1"/>
    <col min="3857" max="3862" width="2.88671875" style="29" customWidth="1"/>
    <col min="3863" max="3864" width="2.6640625" style="29" customWidth="1"/>
    <col min="3865" max="3867" width="5.21875" style="29" customWidth="1"/>
    <col min="3868" max="3871" width="2.6640625" style="29" customWidth="1"/>
    <col min="3872" max="3872" width="10.44140625" style="29" customWidth="1"/>
    <col min="3873" max="4096" width="9" style="29"/>
    <col min="4097" max="4097" width="3.6640625" style="29" customWidth="1"/>
    <col min="4098" max="4098" width="4.88671875" style="29" customWidth="1"/>
    <col min="4099" max="4108" width="1.88671875" style="29" customWidth="1"/>
    <col min="4109" max="4112" width="2.6640625" style="29" customWidth="1"/>
    <col min="4113" max="4118" width="2.88671875" style="29" customWidth="1"/>
    <col min="4119" max="4120" width="2.6640625" style="29" customWidth="1"/>
    <col min="4121" max="4123" width="5.21875" style="29" customWidth="1"/>
    <col min="4124" max="4127" width="2.6640625" style="29" customWidth="1"/>
    <col min="4128" max="4128" width="10.44140625" style="29" customWidth="1"/>
    <col min="4129" max="4352" width="9" style="29"/>
    <col min="4353" max="4353" width="3.6640625" style="29" customWidth="1"/>
    <col min="4354" max="4354" width="4.88671875" style="29" customWidth="1"/>
    <col min="4355" max="4364" width="1.88671875" style="29" customWidth="1"/>
    <col min="4365" max="4368" width="2.6640625" style="29" customWidth="1"/>
    <col min="4369" max="4374" width="2.88671875" style="29" customWidth="1"/>
    <col min="4375" max="4376" width="2.6640625" style="29" customWidth="1"/>
    <col min="4377" max="4379" width="5.21875" style="29" customWidth="1"/>
    <col min="4380" max="4383" width="2.6640625" style="29" customWidth="1"/>
    <col min="4384" max="4384" width="10.44140625" style="29" customWidth="1"/>
    <col min="4385" max="4608" width="9" style="29"/>
    <col min="4609" max="4609" width="3.6640625" style="29" customWidth="1"/>
    <col min="4610" max="4610" width="4.88671875" style="29" customWidth="1"/>
    <col min="4611" max="4620" width="1.88671875" style="29" customWidth="1"/>
    <col min="4621" max="4624" width="2.6640625" style="29" customWidth="1"/>
    <col min="4625" max="4630" width="2.88671875" style="29" customWidth="1"/>
    <col min="4631" max="4632" width="2.6640625" style="29" customWidth="1"/>
    <col min="4633" max="4635" width="5.21875" style="29" customWidth="1"/>
    <col min="4636" max="4639" width="2.6640625" style="29" customWidth="1"/>
    <col min="4640" max="4640" width="10.44140625" style="29" customWidth="1"/>
    <col min="4641" max="4864" width="9" style="29"/>
    <col min="4865" max="4865" width="3.6640625" style="29" customWidth="1"/>
    <col min="4866" max="4866" width="4.88671875" style="29" customWidth="1"/>
    <col min="4867" max="4876" width="1.88671875" style="29" customWidth="1"/>
    <col min="4877" max="4880" width="2.6640625" style="29" customWidth="1"/>
    <col min="4881" max="4886" width="2.88671875" style="29" customWidth="1"/>
    <col min="4887" max="4888" width="2.6640625" style="29" customWidth="1"/>
    <col min="4889" max="4891" width="5.21875" style="29" customWidth="1"/>
    <col min="4892" max="4895" width="2.6640625" style="29" customWidth="1"/>
    <col min="4896" max="4896" width="10.44140625" style="29" customWidth="1"/>
    <col min="4897" max="5120" width="9" style="29"/>
    <col min="5121" max="5121" width="3.6640625" style="29" customWidth="1"/>
    <col min="5122" max="5122" width="4.88671875" style="29" customWidth="1"/>
    <col min="5123" max="5132" width="1.88671875" style="29" customWidth="1"/>
    <col min="5133" max="5136" width="2.6640625" style="29" customWidth="1"/>
    <col min="5137" max="5142" width="2.88671875" style="29" customWidth="1"/>
    <col min="5143" max="5144" width="2.6640625" style="29" customWidth="1"/>
    <col min="5145" max="5147" width="5.21875" style="29" customWidth="1"/>
    <col min="5148" max="5151" width="2.6640625" style="29" customWidth="1"/>
    <col min="5152" max="5152" width="10.44140625" style="29" customWidth="1"/>
    <col min="5153" max="5376" width="9" style="29"/>
    <col min="5377" max="5377" width="3.6640625" style="29" customWidth="1"/>
    <col min="5378" max="5378" width="4.88671875" style="29" customWidth="1"/>
    <col min="5379" max="5388" width="1.88671875" style="29" customWidth="1"/>
    <col min="5389" max="5392" width="2.6640625" style="29" customWidth="1"/>
    <col min="5393" max="5398" width="2.88671875" style="29" customWidth="1"/>
    <col min="5399" max="5400" width="2.6640625" style="29" customWidth="1"/>
    <col min="5401" max="5403" width="5.21875" style="29" customWidth="1"/>
    <col min="5404" max="5407" width="2.6640625" style="29" customWidth="1"/>
    <col min="5408" max="5408" width="10.44140625" style="29" customWidth="1"/>
    <col min="5409" max="5632" width="9" style="29"/>
    <col min="5633" max="5633" width="3.6640625" style="29" customWidth="1"/>
    <col min="5634" max="5634" width="4.88671875" style="29" customWidth="1"/>
    <col min="5635" max="5644" width="1.88671875" style="29" customWidth="1"/>
    <col min="5645" max="5648" width="2.6640625" style="29" customWidth="1"/>
    <col min="5649" max="5654" width="2.88671875" style="29" customWidth="1"/>
    <col min="5655" max="5656" width="2.6640625" style="29" customWidth="1"/>
    <col min="5657" max="5659" width="5.21875" style="29" customWidth="1"/>
    <col min="5660" max="5663" width="2.6640625" style="29" customWidth="1"/>
    <col min="5664" max="5664" width="10.44140625" style="29" customWidth="1"/>
    <col min="5665" max="5888" width="9" style="29"/>
    <col min="5889" max="5889" width="3.6640625" style="29" customWidth="1"/>
    <col min="5890" max="5890" width="4.88671875" style="29" customWidth="1"/>
    <col min="5891" max="5900" width="1.88671875" style="29" customWidth="1"/>
    <col min="5901" max="5904" width="2.6640625" style="29" customWidth="1"/>
    <col min="5905" max="5910" width="2.88671875" style="29" customWidth="1"/>
    <col min="5911" max="5912" width="2.6640625" style="29" customWidth="1"/>
    <col min="5913" max="5915" width="5.21875" style="29" customWidth="1"/>
    <col min="5916" max="5919" width="2.6640625" style="29" customWidth="1"/>
    <col min="5920" max="5920" width="10.44140625" style="29" customWidth="1"/>
    <col min="5921" max="6144" width="9" style="29"/>
    <col min="6145" max="6145" width="3.6640625" style="29" customWidth="1"/>
    <col min="6146" max="6146" width="4.88671875" style="29" customWidth="1"/>
    <col min="6147" max="6156" width="1.88671875" style="29" customWidth="1"/>
    <col min="6157" max="6160" width="2.6640625" style="29" customWidth="1"/>
    <col min="6161" max="6166" width="2.88671875" style="29" customWidth="1"/>
    <col min="6167" max="6168" width="2.6640625" style="29" customWidth="1"/>
    <col min="6169" max="6171" width="5.21875" style="29" customWidth="1"/>
    <col min="6172" max="6175" width="2.6640625" style="29" customWidth="1"/>
    <col min="6176" max="6176" width="10.44140625" style="29" customWidth="1"/>
    <col min="6177" max="6400" width="9" style="29"/>
    <col min="6401" max="6401" width="3.6640625" style="29" customWidth="1"/>
    <col min="6402" max="6402" width="4.88671875" style="29" customWidth="1"/>
    <col min="6403" max="6412" width="1.88671875" style="29" customWidth="1"/>
    <col min="6413" max="6416" width="2.6640625" style="29" customWidth="1"/>
    <col min="6417" max="6422" width="2.88671875" style="29" customWidth="1"/>
    <col min="6423" max="6424" width="2.6640625" style="29" customWidth="1"/>
    <col min="6425" max="6427" width="5.21875" style="29" customWidth="1"/>
    <col min="6428" max="6431" width="2.6640625" style="29" customWidth="1"/>
    <col min="6432" max="6432" width="10.44140625" style="29" customWidth="1"/>
    <col min="6433" max="6656" width="9" style="29"/>
    <col min="6657" max="6657" width="3.6640625" style="29" customWidth="1"/>
    <col min="6658" max="6658" width="4.88671875" style="29" customWidth="1"/>
    <col min="6659" max="6668" width="1.88671875" style="29" customWidth="1"/>
    <col min="6669" max="6672" width="2.6640625" style="29" customWidth="1"/>
    <col min="6673" max="6678" width="2.88671875" style="29" customWidth="1"/>
    <col min="6679" max="6680" width="2.6640625" style="29" customWidth="1"/>
    <col min="6681" max="6683" width="5.21875" style="29" customWidth="1"/>
    <col min="6684" max="6687" width="2.6640625" style="29" customWidth="1"/>
    <col min="6688" max="6688" width="10.44140625" style="29" customWidth="1"/>
    <col min="6689" max="6912" width="9" style="29"/>
    <col min="6913" max="6913" width="3.6640625" style="29" customWidth="1"/>
    <col min="6914" max="6914" width="4.88671875" style="29" customWidth="1"/>
    <col min="6915" max="6924" width="1.88671875" style="29" customWidth="1"/>
    <col min="6925" max="6928" width="2.6640625" style="29" customWidth="1"/>
    <col min="6929" max="6934" width="2.88671875" style="29" customWidth="1"/>
    <col min="6935" max="6936" width="2.6640625" style="29" customWidth="1"/>
    <col min="6937" max="6939" width="5.21875" style="29" customWidth="1"/>
    <col min="6940" max="6943" width="2.6640625" style="29" customWidth="1"/>
    <col min="6944" max="6944" width="10.44140625" style="29" customWidth="1"/>
    <col min="6945" max="7168" width="9" style="29"/>
    <col min="7169" max="7169" width="3.6640625" style="29" customWidth="1"/>
    <col min="7170" max="7170" width="4.88671875" style="29" customWidth="1"/>
    <col min="7171" max="7180" width="1.88671875" style="29" customWidth="1"/>
    <col min="7181" max="7184" width="2.6640625" style="29" customWidth="1"/>
    <col min="7185" max="7190" width="2.88671875" style="29" customWidth="1"/>
    <col min="7191" max="7192" width="2.6640625" style="29" customWidth="1"/>
    <col min="7193" max="7195" width="5.21875" style="29" customWidth="1"/>
    <col min="7196" max="7199" width="2.6640625" style="29" customWidth="1"/>
    <col min="7200" max="7200" width="10.44140625" style="29" customWidth="1"/>
    <col min="7201" max="7424" width="9" style="29"/>
    <col min="7425" max="7425" width="3.6640625" style="29" customWidth="1"/>
    <col min="7426" max="7426" width="4.88671875" style="29" customWidth="1"/>
    <col min="7427" max="7436" width="1.88671875" style="29" customWidth="1"/>
    <col min="7437" max="7440" width="2.6640625" style="29" customWidth="1"/>
    <col min="7441" max="7446" width="2.88671875" style="29" customWidth="1"/>
    <col min="7447" max="7448" width="2.6640625" style="29" customWidth="1"/>
    <col min="7449" max="7451" width="5.21875" style="29" customWidth="1"/>
    <col min="7452" max="7455" width="2.6640625" style="29" customWidth="1"/>
    <col min="7456" max="7456" width="10.44140625" style="29" customWidth="1"/>
    <col min="7457" max="7680" width="9" style="29"/>
    <col min="7681" max="7681" width="3.6640625" style="29" customWidth="1"/>
    <col min="7682" max="7682" width="4.88671875" style="29" customWidth="1"/>
    <col min="7683" max="7692" width="1.88671875" style="29" customWidth="1"/>
    <col min="7693" max="7696" width="2.6640625" style="29" customWidth="1"/>
    <col min="7697" max="7702" width="2.88671875" style="29" customWidth="1"/>
    <col min="7703" max="7704" width="2.6640625" style="29" customWidth="1"/>
    <col min="7705" max="7707" width="5.21875" style="29" customWidth="1"/>
    <col min="7708" max="7711" width="2.6640625" style="29" customWidth="1"/>
    <col min="7712" max="7712" width="10.44140625" style="29" customWidth="1"/>
    <col min="7713" max="7936" width="9" style="29"/>
    <col min="7937" max="7937" width="3.6640625" style="29" customWidth="1"/>
    <col min="7938" max="7938" width="4.88671875" style="29" customWidth="1"/>
    <col min="7939" max="7948" width="1.88671875" style="29" customWidth="1"/>
    <col min="7949" max="7952" width="2.6640625" style="29" customWidth="1"/>
    <col min="7953" max="7958" width="2.88671875" style="29" customWidth="1"/>
    <col min="7959" max="7960" width="2.6640625" style="29" customWidth="1"/>
    <col min="7961" max="7963" width="5.21875" style="29" customWidth="1"/>
    <col min="7964" max="7967" width="2.6640625" style="29" customWidth="1"/>
    <col min="7968" max="7968" width="10.44140625" style="29" customWidth="1"/>
    <col min="7969" max="8192" width="9" style="29"/>
    <col min="8193" max="8193" width="3.6640625" style="29" customWidth="1"/>
    <col min="8194" max="8194" width="4.88671875" style="29" customWidth="1"/>
    <col min="8195" max="8204" width="1.88671875" style="29" customWidth="1"/>
    <col min="8205" max="8208" width="2.6640625" style="29" customWidth="1"/>
    <col min="8209" max="8214" width="2.88671875" style="29" customWidth="1"/>
    <col min="8215" max="8216" width="2.6640625" style="29" customWidth="1"/>
    <col min="8217" max="8219" width="5.21875" style="29" customWidth="1"/>
    <col min="8220" max="8223" width="2.6640625" style="29" customWidth="1"/>
    <col min="8224" max="8224" width="10.44140625" style="29" customWidth="1"/>
    <col min="8225" max="8448" width="9" style="29"/>
    <col min="8449" max="8449" width="3.6640625" style="29" customWidth="1"/>
    <col min="8450" max="8450" width="4.88671875" style="29" customWidth="1"/>
    <col min="8451" max="8460" width="1.88671875" style="29" customWidth="1"/>
    <col min="8461" max="8464" width="2.6640625" style="29" customWidth="1"/>
    <col min="8465" max="8470" width="2.88671875" style="29" customWidth="1"/>
    <col min="8471" max="8472" width="2.6640625" style="29" customWidth="1"/>
    <col min="8473" max="8475" width="5.21875" style="29" customWidth="1"/>
    <col min="8476" max="8479" width="2.6640625" style="29" customWidth="1"/>
    <col min="8480" max="8480" width="10.44140625" style="29" customWidth="1"/>
    <col min="8481" max="8704" width="9" style="29"/>
    <col min="8705" max="8705" width="3.6640625" style="29" customWidth="1"/>
    <col min="8706" max="8706" width="4.88671875" style="29" customWidth="1"/>
    <col min="8707" max="8716" width="1.88671875" style="29" customWidth="1"/>
    <col min="8717" max="8720" width="2.6640625" style="29" customWidth="1"/>
    <col min="8721" max="8726" width="2.88671875" style="29" customWidth="1"/>
    <col min="8727" max="8728" width="2.6640625" style="29" customWidth="1"/>
    <col min="8729" max="8731" width="5.21875" style="29" customWidth="1"/>
    <col min="8732" max="8735" width="2.6640625" style="29" customWidth="1"/>
    <col min="8736" max="8736" width="10.44140625" style="29" customWidth="1"/>
    <col min="8737" max="8960" width="9" style="29"/>
    <col min="8961" max="8961" width="3.6640625" style="29" customWidth="1"/>
    <col min="8962" max="8962" width="4.88671875" style="29" customWidth="1"/>
    <col min="8963" max="8972" width="1.88671875" style="29" customWidth="1"/>
    <col min="8973" max="8976" width="2.6640625" style="29" customWidth="1"/>
    <col min="8977" max="8982" width="2.88671875" style="29" customWidth="1"/>
    <col min="8983" max="8984" width="2.6640625" style="29" customWidth="1"/>
    <col min="8985" max="8987" width="5.21875" style="29" customWidth="1"/>
    <col min="8988" max="8991" width="2.6640625" style="29" customWidth="1"/>
    <col min="8992" max="8992" width="10.44140625" style="29" customWidth="1"/>
    <col min="8993" max="9216" width="9" style="29"/>
    <col min="9217" max="9217" width="3.6640625" style="29" customWidth="1"/>
    <col min="9218" max="9218" width="4.88671875" style="29" customWidth="1"/>
    <col min="9219" max="9228" width="1.88671875" style="29" customWidth="1"/>
    <col min="9229" max="9232" width="2.6640625" style="29" customWidth="1"/>
    <col min="9233" max="9238" width="2.88671875" style="29" customWidth="1"/>
    <col min="9239" max="9240" width="2.6640625" style="29" customWidth="1"/>
    <col min="9241" max="9243" width="5.21875" style="29" customWidth="1"/>
    <col min="9244" max="9247" width="2.6640625" style="29" customWidth="1"/>
    <col min="9248" max="9248" width="10.44140625" style="29" customWidth="1"/>
    <col min="9249" max="9472" width="9" style="29"/>
    <col min="9473" max="9473" width="3.6640625" style="29" customWidth="1"/>
    <col min="9474" max="9474" width="4.88671875" style="29" customWidth="1"/>
    <col min="9475" max="9484" width="1.88671875" style="29" customWidth="1"/>
    <col min="9485" max="9488" width="2.6640625" style="29" customWidth="1"/>
    <col min="9489" max="9494" width="2.88671875" style="29" customWidth="1"/>
    <col min="9495" max="9496" width="2.6640625" style="29" customWidth="1"/>
    <col min="9497" max="9499" width="5.21875" style="29" customWidth="1"/>
    <col min="9500" max="9503" width="2.6640625" style="29" customWidth="1"/>
    <col min="9504" max="9504" width="10.44140625" style="29" customWidth="1"/>
    <col min="9505" max="9728" width="9" style="29"/>
    <col min="9729" max="9729" width="3.6640625" style="29" customWidth="1"/>
    <col min="9730" max="9730" width="4.88671875" style="29" customWidth="1"/>
    <col min="9731" max="9740" width="1.88671875" style="29" customWidth="1"/>
    <col min="9741" max="9744" width="2.6640625" style="29" customWidth="1"/>
    <col min="9745" max="9750" width="2.88671875" style="29" customWidth="1"/>
    <col min="9751" max="9752" width="2.6640625" style="29" customWidth="1"/>
    <col min="9753" max="9755" width="5.21875" style="29" customWidth="1"/>
    <col min="9756" max="9759" width="2.6640625" style="29" customWidth="1"/>
    <col min="9760" max="9760" width="10.44140625" style="29" customWidth="1"/>
    <col min="9761" max="9984" width="9" style="29"/>
    <col min="9985" max="9985" width="3.6640625" style="29" customWidth="1"/>
    <col min="9986" max="9986" width="4.88671875" style="29" customWidth="1"/>
    <col min="9987" max="9996" width="1.88671875" style="29" customWidth="1"/>
    <col min="9997" max="10000" width="2.6640625" style="29" customWidth="1"/>
    <col min="10001" max="10006" width="2.88671875" style="29" customWidth="1"/>
    <col min="10007" max="10008" width="2.6640625" style="29" customWidth="1"/>
    <col min="10009" max="10011" width="5.21875" style="29" customWidth="1"/>
    <col min="10012" max="10015" width="2.6640625" style="29" customWidth="1"/>
    <col min="10016" max="10016" width="10.44140625" style="29" customWidth="1"/>
    <col min="10017" max="10240" width="9" style="29"/>
    <col min="10241" max="10241" width="3.6640625" style="29" customWidth="1"/>
    <col min="10242" max="10242" width="4.88671875" style="29" customWidth="1"/>
    <col min="10243" max="10252" width="1.88671875" style="29" customWidth="1"/>
    <col min="10253" max="10256" width="2.6640625" style="29" customWidth="1"/>
    <col min="10257" max="10262" width="2.88671875" style="29" customWidth="1"/>
    <col min="10263" max="10264" width="2.6640625" style="29" customWidth="1"/>
    <col min="10265" max="10267" width="5.21875" style="29" customWidth="1"/>
    <col min="10268" max="10271" width="2.6640625" style="29" customWidth="1"/>
    <col min="10272" max="10272" width="10.44140625" style="29" customWidth="1"/>
    <col min="10273" max="10496" width="9" style="29"/>
    <col min="10497" max="10497" width="3.6640625" style="29" customWidth="1"/>
    <col min="10498" max="10498" width="4.88671875" style="29" customWidth="1"/>
    <col min="10499" max="10508" width="1.88671875" style="29" customWidth="1"/>
    <col min="10509" max="10512" width="2.6640625" style="29" customWidth="1"/>
    <col min="10513" max="10518" width="2.88671875" style="29" customWidth="1"/>
    <col min="10519" max="10520" width="2.6640625" style="29" customWidth="1"/>
    <col min="10521" max="10523" width="5.21875" style="29" customWidth="1"/>
    <col min="10524" max="10527" width="2.6640625" style="29" customWidth="1"/>
    <col min="10528" max="10528" width="10.44140625" style="29" customWidth="1"/>
    <col min="10529" max="10752" width="9" style="29"/>
    <col min="10753" max="10753" width="3.6640625" style="29" customWidth="1"/>
    <col min="10754" max="10754" width="4.88671875" style="29" customWidth="1"/>
    <col min="10755" max="10764" width="1.88671875" style="29" customWidth="1"/>
    <col min="10765" max="10768" width="2.6640625" style="29" customWidth="1"/>
    <col min="10769" max="10774" width="2.88671875" style="29" customWidth="1"/>
    <col min="10775" max="10776" width="2.6640625" style="29" customWidth="1"/>
    <col min="10777" max="10779" width="5.21875" style="29" customWidth="1"/>
    <col min="10780" max="10783" width="2.6640625" style="29" customWidth="1"/>
    <col min="10784" max="10784" width="10.44140625" style="29" customWidth="1"/>
    <col min="10785" max="11008" width="9" style="29"/>
    <col min="11009" max="11009" width="3.6640625" style="29" customWidth="1"/>
    <col min="11010" max="11010" width="4.88671875" style="29" customWidth="1"/>
    <col min="11011" max="11020" width="1.88671875" style="29" customWidth="1"/>
    <col min="11021" max="11024" width="2.6640625" style="29" customWidth="1"/>
    <col min="11025" max="11030" width="2.88671875" style="29" customWidth="1"/>
    <col min="11031" max="11032" width="2.6640625" style="29" customWidth="1"/>
    <col min="11033" max="11035" width="5.21875" style="29" customWidth="1"/>
    <col min="11036" max="11039" width="2.6640625" style="29" customWidth="1"/>
    <col min="11040" max="11040" width="10.44140625" style="29" customWidth="1"/>
    <col min="11041" max="11264" width="9" style="29"/>
    <col min="11265" max="11265" width="3.6640625" style="29" customWidth="1"/>
    <col min="11266" max="11266" width="4.88671875" style="29" customWidth="1"/>
    <col min="11267" max="11276" width="1.88671875" style="29" customWidth="1"/>
    <col min="11277" max="11280" width="2.6640625" style="29" customWidth="1"/>
    <col min="11281" max="11286" width="2.88671875" style="29" customWidth="1"/>
    <col min="11287" max="11288" width="2.6640625" style="29" customWidth="1"/>
    <col min="11289" max="11291" width="5.21875" style="29" customWidth="1"/>
    <col min="11292" max="11295" width="2.6640625" style="29" customWidth="1"/>
    <col min="11296" max="11296" width="10.44140625" style="29" customWidth="1"/>
    <col min="11297" max="11520" width="9" style="29"/>
    <col min="11521" max="11521" width="3.6640625" style="29" customWidth="1"/>
    <col min="11522" max="11522" width="4.88671875" style="29" customWidth="1"/>
    <col min="11523" max="11532" width="1.88671875" style="29" customWidth="1"/>
    <col min="11533" max="11536" width="2.6640625" style="29" customWidth="1"/>
    <col min="11537" max="11542" width="2.88671875" style="29" customWidth="1"/>
    <col min="11543" max="11544" width="2.6640625" style="29" customWidth="1"/>
    <col min="11545" max="11547" width="5.21875" style="29" customWidth="1"/>
    <col min="11548" max="11551" width="2.6640625" style="29" customWidth="1"/>
    <col min="11552" max="11552" width="10.44140625" style="29" customWidth="1"/>
    <col min="11553" max="11776" width="9" style="29"/>
    <col min="11777" max="11777" width="3.6640625" style="29" customWidth="1"/>
    <col min="11778" max="11778" width="4.88671875" style="29" customWidth="1"/>
    <col min="11779" max="11788" width="1.88671875" style="29" customWidth="1"/>
    <col min="11789" max="11792" width="2.6640625" style="29" customWidth="1"/>
    <col min="11793" max="11798" width="2.88671875" style="29" customWidth="1"/>
    <col min="11799" max="11800" width="2.6640625" style="29" customWidth="1"/>
    <col min="11801" max="11803" width="5.21875" style="29" customWidth="1"/>
    <col min="11804" max="11807" width="2.6640625" style="29" customWidth="1"/>
    <col min="11808" max="11808" width="10.44140625" style="29" customWidth="1"/>
    <col min="11809" max="12032" width="9" style="29"/>
    <col min="12033" max="12033" width="3.6640625" style="29" customWidth="1"/>
    <col min="12034" max="12034" width="4.88671875" style="29" customWidth="1"/>
    <col min="12035" max="12044" width="1.88671875" style="29" customWidth="1"/>
    <col min="12045" max="12048" width="2.6640625" style="29" customWidth="1"/>
    <col min="12049" max="12054" width="2.88671875" style="29" customWidth="1"/>
    <col min="12055" max="12056" width="2.6640625" style="29" customWidth="1"/>
    <col min="12057" max="12059" width="5.21875" style="29" customWidth="1"/>
    <col min="12060" max="12063" width="2.6640625" style="29" customWidth="1"/>
    <col min="12064" max="12064" width="10.44140625" style="29" customWidth="1"/>
    <col min="12065" max="12288" width="9" style="29"/>
    <col min="12289" max="12289" width="3.6640625" style="29" customWidth="1"/>
    <col min="12290" max="12290" width="4.88671875" style="29" customWidth="1"/>
    <col min="12291" max="12300" width="1.88671875" style="29" customWidth="1"/>
    <col min="12301" max="12304" width="2.6640625" style="29" customWidth="1"/>
    <col min="12305" max="12310" width="2.88671875" style="29" customWidth="1"/>
    <col min="12311" max="12312" width="2.6640625" style="29" customWidth="1"/>
    <col min="12313" max="12315" width="5.21875" style="29" customWidth="1"/>
    <col min="12316" max="12319" width="2.6640625" style="29" customWidth="1"/>
    <col min="12320" max="12320" width="10.44140625" style="29" customWidth="1"/>
    <col min="12321" max="12544" width="9" style="29"/>
    <col min="12545" max="12545" width="3.6640625" style="29" customWidth="1"/>
    <col min="12546" max="12546" width="4.88671875" style="29" customWidth="1"/>
    <col min="12547" max="12556" width="1.88671875" style="29" customWidth="1"/>
    <col min="12557" max="12560" width="2.6640625" style="29" customWidth="1"/>
    <col min="12561" max="12566" width="2.88671875" style="29" customWidth="1"/>
    <col min="12567" max="12568" width="2.6640625" style="29" customWidth="1"/>
    <col min="12569" max="12571" width="5.21875" style="29" customWidth="1"/>
    <col min="12572" max="12575" width="2.6640625" style="29" customWidth="1"/>
    <col min="12576" max="12576" width="10.44140625" style="29" customWidth="1"/>
    <col min="12577" max="12800" width="9" style="29"/>
    <col min="12801" max="12801" width="3.6640625" style="29" customWidth="1"/>
    <col min="12802" max="12802" width="4.88671875" style="29" customWidth="1"/>
    <col min="12803" max="12812" width="1.88671875" style="29" customWidth="1"/>
    <col min="12813" max="12816" width="2.6640625" style="29" customWidth="1"/>
    <col min="12817" max="12822" width="2.88671875" style="29" customWidth="1"/>
    <col min="12823" max="12824" width="2.6640625" style="29" customWidth="1"/>
    <col min="12825" max="12827" width="5.21875" style="29" customWidth="1"/>
    <col min="12828" max="12831" width="2.6640625" style="29" customWidth="1"/>
    <col min="12832" max="12832" width="10.44140625" style="29" customWidth="1"/>
    <col min="12833" max="13056" width="9" style="29"/>
    <col min="13057" max="13057" width="3.6640625" style="29" customWidth="1"/>
    <col min="13058" max="13058" width="4.88671875" style="29" customWidth="1"/>
    <col min="13059" max="13068" width="1.88671875" style="29" customWidth="1"/>
    <col min="13069" max="13072" width="2.6640625" style="29" customWidth="1"/>
    <col min="13073" max="13078" width="2.88671875" style="29" customWidth="1"/>
    <col min="13079" max="13080" width="2.6640625" style="29" customWidth="1"/>
    <col min="13081" max="13083" width="5.21875" style="29" customWidth="1"/>
    <col min="13084" max="13087" width="2.6640625" style="29" customWidth="1"/>
    <col min="13088" max="13088" width="10.44140625" style="29" customWidth="1"/>
    <col min="13089" max="13312" width="9" style="29"/>
    <col min="13313" max="13313" width="3.6640625" style="29" customWidth="1"/>
    <col min="13314" max="13314" width="4.88671875" style="29" customWidth="1"/>
    <col min="13315" max="13324" width="1.88671875" style="29" customWidth="1"/>
    <col min="13325" max="13328" width="2.6640625" style="29" customWidth="1"/>
    <col min="13329" max="13334" width="2.88671875" style="29" customWidth="1"/>
    <col min="13335" max="13336" width="2.6640625" style="29" customWidth="1"/>
    <col min="13337" max="13339" width="5.21875" style="29" customWidth="1"/>
    <col min="13340" max="13343" width="2.6640625" style="29" customWidth="1"/>
    <col min="13344" max="13344" width="10.44140625" style="29" customWidth="1"/>
    <col min="13345" max="13568" width="9" style="29"/>
    <col min="13569" max="13569" width="3.6640625" style="29" customWidth="1"/>
    <col min="13570" max="13570" width="4.88671875" style="29" customWidth="1"/>
    <col min="13571" max="13580" width="1.88671875" style="29" customWidth="1"/>
    <col min="13581" max="13584" width="2.6640625" style="29" customWidth="1"/>
    <col min="13585" max="13590" width="2.88671875" style="29" customWidth="1"/>
    <col min="13591" max="13592" width="2.6640625" style="29" customWidth="1"/>
    <col min="13593" max="13595" width="5.21875" style="29" customWidth="1"/>
    <col min="13596" max="13599" width="2.6640625" style="29" customWidth="1"/>
    <col min="13600" max="13600" width="10.44140625" style="29" customWidth="1"/>
    <col min="13601" max="13824" width="9" style="29"/>
    <col min="13825" max="13825" width="3.6640625" style="29" customWidth="1"/>
    <col min="13826" max="13826" width="4.88671875" style="29" customWidth="1"/>
    <col min="13827" max="13836" width="1.88671875" style="29" customWidth="1"/>
    <col min="13837" max="13840" width="2.6640625" style="29" customWidth="1"/>
    <col min="13841" max="13846" width="2.88671875" style="29" customWidth="1"/>
    <col min="13847" max="13848" width="2.6640625" style="29" customWidth="1"/>
    <col min="13849" max="13851" width="5.21875" style="29" customWidth="1"/>
    <col min="13852" max="13855" width="2.6640625" style="29" customWidth="1"/>
    <col min="13856" max="13856" width="10.44140625" style="29" customWidth="1"/>
    <col min="13857" max="14080" width="9" style="29"/>
    <col min="14081" max="14081" width="3.6640625" style="29" customWidth="1"/>
    <col min="14082" max="14082" width="4.88671875" style="29" customWidth="1"/>
    <col min="14083" max="14092" width="1.88671875" style="29" customWidth="1"/>
    <col min="14093" max="14096" width="2.6640625" style="29" customWidth="1"/>
    <col min="14097" max="14102" width="2.88671875" style="29" customWidth="1"/>
    <col min="14103" max="14104" width="2.6640625" style="29" customWidth="1"/>
    <col min="14105" max="14107" width="5.21875" style="29" customWidth="1"/>
    <col min="14108" max="14111" width="2.6640625" style="29" customWidth="1"/>
    <col min="14112" max="14112" width="10.44140625" style="29" customWidth="1"/>
    <col min="14113" max="14336" width="9" style="29"/>
    <col min="14337" max="14337" width="3.6640625" style="29" customWidth="1"/>
    <col min="14338" max="14338" width="4.88671875" style="29" customWidth="1"/>
    <col min="14339" max="14348" width="1.88671875" style="29" customWidth="1"/>
    <col min="14349" max="14352" width="2.6640625" style="29" customWidth="1"/>
    <col min="14353" max="14358" width="2.88671875" style="29" customWidth="1"/>
    <col min="14359" max="14360" width="2.6640625" style="29" customWidth="1"/>
    <col min="14361" max="14363" width="5.21875" style="29" customWidth="1"/>
    <col min="14364" max="14367" width="2.6640625" style="29" customWidth="1"/>
    <col min="14368" max="14368" width="10.44140625" style="29" customWidth="1"/>
    <col min="14369" max="14592" width="9" style="29"/>
    <col min="14593" max="14593" width="3.6640625" style="29" customWidth="1"/>
    <col min="14594" max="14594" width="4.88671875" style="29" customWidth="1"/>
    <col min="14595" max="14604" width="1.88671875" style="29" customWidth="1"/>
    <col min="14605" max="14608" width="2.6640625" style="29" customWidth="1"/>
    <col min="14609" max="14614" width="2.88671875" style="29" customWidth="1"/>
    <col min="14615" max="14616" width="2.6640625" style="29" customWidth="1"/>
    <col min="14617" max="14619" width="5.21875" style="29" customWidth="1"/>
    <col min="14620" max="14623" width="2.6640625" style="29" customWidth="1"/>
    <col min="14624" max="14624" width="10.44140625" style="29" customWidth="1"/>
    <col min="14625" max="14848" width="9" style="29"/>
    <col min="14849" max="14849" width="3.6640625" style="29" customWidth="1"/>
    <col min="14850" max="14850" width="4.88671875" style="29" customWidth="1"/>
    <col min="14851" max="14860" width="1.88671875" style="29" customWidth="1"/>
    <col min="14861" max="14864" width="2.6640625" style="29" customWidth="1"/>
    <col min="14865" max="14870" width="2.88671875" style="29" customWidth="1"/>
    <col min="14871" max="14872" width="2.6640625" style="29" customWidth="1"/>
    <col min="14873" max="14875" width="5.21875" style="29" customWidth="1"/>
    <col min="14876" max="14879" width="2.6640625" style="29" customWidth="1"/>
    <col min="14880" max="14880" width="10.44140625" style="29" customWidth="1"/>
    <col min="14881" max="15104" width="9" style="29"/>
    <col min="15105" max="15105" width="3.6640625" style="29" customWidth="1"/>
    <col min="15106" max="15106" width="4.88671875" style="29" customWidth="1"/>
    <col min="15107" max="15116" width="1.88671875" style="29" customWidth="1"/>
    <col min="15117" max="15120" width="2.6640625" style="29" customWidth="1"/>
    <col min="15121" max="15126" width="2.88671875" style="29" customWidth="1"/>
    <col min="15127" max="15128" width="2.6640625" style="29" customWidth="1"/>
    <col min="15129" max="15131" width="5.21875" style="29" customWidth="1"/>
    <col min="15132" max="15135" width="2.6640625" style="29" customWidth="1"/>
    <col min="15136" max="15136" width="10.44140625" style="29" customWidth="1"/>
    <col min="15137" max="15360" width="9" style="29"/>
    <col min="15361" max="15361" width="3.6640625" style="29" customWidth="1"/>
    <col min="15362" max="15362" width="4.88671875" style="29" customWidth="1"/>
    <col min="15363" max="15372" width="1.88671875" style="29" customWidth="1"/>
    <col min="15373" max="15376" width="2.6640625" style="29" customWidth="1"/>
    <col min="15377" max="15382" width="2.88671875" style="29" customWidth="1"/>
    <col min="15383" max="15384" width="2.6640625" style="29" customWidth="1"/>
    <col min="15385" max="15387" width="5.21875" style="29" customWidth="1"/>
    <col min="15388" max="15391" width="2.6640625" style="29" customWidth="1"/>
    <col min="15392" max="15392" width="10.44140625" style="29" customWidth="1"/>
    <col min="15393" max="15616" width="9" style="29"/>
    <col min="15617" max="15617" width="3.6640625" style="29" customWidth="1"/>
    <col min="15618" max="15618" width="4.88671875" style="29" customWidth="1"/>
    <col min="15619" max="15628" width="1.88671875" style="29" customWidth="1"/>
    <col min="15629" max="15632" width="2.6640625" style="29" customWidth="1"/>
    <col min="15633" max="15638" width="2.88671875" style="29" customWidth="1"/>
    <col min="15639" max="15640" width="2.6640625" style="29" customWidth="1"/>
    <col min="15641" max="15643" width="5.21875" style="29" customWidth="1"/>
    <col min="15644" max="15647" width="2.6640625" style="29" customWidth="1"/>
    <col min="15648" max="15648" width="10.44140625" style="29" customWidth="1"/>
    <col min="15649" max="15872" width="9" style="29"/>
    <col min="15873" max="15873" width="3.6640625" style="29" customWidth="1"/>
    <col min="15874" max="15874" width="4.88671875" style="29" customWidth="1"/>
    <col min="15875" max="15884" width="1.88671875" style="29" customWidth="1"/>
    <col min="15885" max="15888" width="2.6640625" style="29" customWidth="1"/>
    <col min="15889" max="15894" width="2.88671875" style="29" customWidth="1"/>
    <col min="15895" max="15896" width="2.6640625" style="29" customWidth="1"/>
    <col min="15897" max="15899" width="5.21875" style="29" customWidth="1"/>
    <col min="15900" max="15903" width="2.6640625" style="29" customWidth="1"/>
    <col min="15904" max="15904" width="10.44140625" style="29" customWidth="1"/>
    <col min="15905" max="16128" width="9" style="29"/>
    <col min="16129" max="16129" width="3.6640625" style="29" customWidth="1"/>
    <col min="16130" max="16130" width="4.88671875" style="29" customWidth="1"/>
    <col min="16131" max="16140" width="1.88671875" style="29" customWidth="1"/>
    <col min="16141" max="16144" width="2.6640625" style="29" customWidth="1"/>
    <col min="16145" max="16150" width="2.88671875" style="29" customWidth="1"/>
    <col min="16151" max="16152" width="2.6640625" style="29" customWidth="1"/>
    <col min="16153" max="16155" width="5.21875" style="29" customWidth="1"/>
    <col min="16156" max="16159" width="2.6640625" style="29" customWidth="1"/>
    <col min="16160" max="16160" width="10.44140625" style="29" customWidth="1"/>
    <col min="16161" max="16384" width="9" style="29"/>
  </cols>
  <sheetData>
    <row r="1" spans="1:32" ht="31.5" customHeight="1" x14ac:dyDescent="0.2">
      <c r="A1" s="101" t="s">
        <v>125</v>
      </c>
    </row>
    <row r="2" spans="1:32" ht="23.4" x14ac:dyDescent="0.3">
      <c r="A2" s="102" t="s">
        <v>126</v>
      </c>
    </row>
    <row r="3" spans="1:32" ht="39" customHeight="1" x14ac:dyDescent="0.2">
      <c r="A3" s="421" t="s">
        <v>92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421"/>
      <c r="AB3" s="421"/>
      <c r="AC3" s="421"/>
      <c r="AD3" s="421"/>
      <c r="AE3" s="421"/>
      <c r="AF3" s="421"/>
    </row>
    <row r="4" spans="1:32" ht="49.5" customHeight="1" x14ac:dyDescent="0.2">
      <c r="A4" s="196" t="s">
        <v>127</v>
      </c>
      <c r="B4" s="259"/>
      <c r="C4" s="422"/>
      <c r="D4" s="422"/>
      <c r="E4" s="422"/>
      <c r="F4" s="422"/>
      <c r="G4" s="422"/>
      <c r="H4" s="422"/>
      <c r="I4" s="422"/>
      <c r="J4" s="422"/>
      <c r="K4" s="422"/>
      <c r="L4" s="423"/>
      <c r="M4" s="261" t="s">
        <v>94</v>
      </c>
      <c r="N4" s="263" t="s">
        <v>95</v>
      </c>
      <c r="O4" s="265" t="s">
        <v>128</v>
      </c>
      <c r="P4" s="263"/>
      <c r="Q4" s="265" t="s">
        <v>129</v>
      </c>
      <c r="R4" s="263" t="s">
        <v>130</v>
      </c>
      <c r="S4" s="265" t="s">
        <v>99</v>
      </c>
      <c r="T4" s="263" t="s">
        <v>100</v>
      </c>
      <c r="U4" s="265" t="s">
        <v>101</v>
      </c>
      <c r="V4" s="263" t="s">
        <v>102</v>
      </c>
      <c r="W4" s="265" t="s">
        <v>103</v>
      </c>
      <c r="X4" s="263" t="s">
        <v>104</v>
      </c>
      <c r="Y4" s="265" t="s">
        <v>105</v>
      </c>
      <c r="Z4" s="238"/>
      <c r="AA4" s="239"/>
      <c r="AB4" s="265" t="s">
        <v>106</v>
      </c>
      <c r="AC4" s="263" t="s">
        <v>107</v>
      </c>
      <c r="AD4" s="265" t="s">
        <v>131</v>
      </c>
      <c r="AE4" s="267" t="s">
        <v>109</v>
      </c>
      <c r="AF4" s="82" t="s">
        <v>110</v>
      </c>
    </row>
    <row r="5" spans="1:32" ht="56.25" customHeight="1" x14ac:dyDescent="0.2">
      <c r="A5" s="258"/>
      <c r="B5" s="83"/>
      <c r="C5" s="103"/>
      <c r="D5" s="103"/>
      <c r="E5" s="103"/>
      <c r="F5" s="103" t="s">
        <v>30</v>
      </c>
      <c r="G5" s="103"/>
      <c r="H5" s="103"/>
      <c r="I5" s="103"/>
      <c r="J5" s="103"/>
      <c r="K5" s="103"/>
      <c r="L5" s="104"/>
      <c r="M5" s="262"/>
      <c r="N5" s="264"/>
      <c r="O5" s="266"/>
      <c r="P5" s="264"/>
      <c r="Q5" s="266"/>
      <c r="R5" s="264"/>
      <c r="S5" s="266"/>
      <c r="T5" s="264"/>
      <c r="U5" s="266"/>
      <c r="V5" s="264"/>
      <c r="W5" s="266"/>
      <c r="X5" s="264"/>
      <c r="Y5" s="105" t="s">
        <v>132</v>
      </c>
      <c r="Z5" s="106" t="s">
        <v>133</v>
      </c>
      <c r="AA5" s="90" t="s">
        <v>113</v>
      </c>
      <c r="AB5" s="266"/>
      <c r="AC5" s="264"/>
      <c r="AD5" s="266"/>
      <c r="AE5" s="268"/>
      <c r="AF5" s="91"/>
    </row>
    <row r="6" spans="1:32" ht="18.75" customHeight="1" x14ac:dyDescent="0.2">
      <c r="A6" s="197"/>
      <c r="B6" s="207" t="s">
        <v>36</v>
      </c>
      <c r="C6" s="208"/>
      <c r="D6" s="208"/>
      <c r="E6" s="208"/>
      <c r="F6" s="208"/>
      <c r="G6" s="208"/>
      <c r="H6" s="208"/>
      <c r="I6" s="208"/>
      <c r="J6" s="208"/>
      <c r="K6" s="208"/>
      <c r="L6" s="209"/>
      <c r="M6" s="269">
        <v>400</v>
      </c>
      <c r="N6" s="419"/>
      <c r="O6" s="252">
        <v>210</v>
      </c>
      <c r="P6" s="419"/>
      <c r="Q6" s="252">
        <v>1250</v>
      </c>
      <c r="R6" s="419"/>
      <c r="S6" s="252">
        <v>1030</v>
      </c>
      <c r="T6" s="419"/>
      <c r="U6" s="252">
        <v>1440</v>
      </c>
      <c r="V6" s="419"/>
      <c r="W6" s="252">
        <v>260</v>
      </c>
      <c r="X6" s="419"/>
      <c r="Y6" s="92">
        <v>600</v>
      </c>
      <c r="Z6" s="93">
        <v>680</v>
      </c>
      <c r="AA6" s="92">
        <v>570</v>
      </c>
      <c r="AB6" s="252">
        <v>850</v>
      </c>
      <c r="AC6" s="419"/>
      <c r="AD6" s="252">
        <v>115</v>
      </c>
      <c r="AE6" s="420"/>
      <c r="AF6" s="94" t="s">
        <v>134</v>
      </c>
    </row>
    <row r="7" spans="1:32" ht="10.5" customHeight="1" x14ac:dyDescent="0.2">
      <c r="A7" s="187">
        <v>1</v>
      </c>
      <c r="B7" s="190"/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>
        <v>1</v>
      </c>
      <c r="J7" s="33">
        <v>2</v>
      </c>
      <c r="K7" s="33">
        <v>3</v>
      </c>
      <c r="L7" s="34">
        <v>4</v>
      </c>
      <c r="M7" s="403" t="s">
        <v>135</v>
      </c>
      <c r="N7" s="404"/>
      <c r="O7" s="409" t="s">
        <v>136</v>
      </c>
      <c r="P7" s="409"/>
      <c r="Q7" s="409" t="s">
        <v>135</v>
      </c>
      <c r="R7" s="409"/>
      <c r="S7" s="409" t="s">
        <v>135</v>
      </c>
      <c r="T7" s="409"/>
      <c r="U7" s="409" t="s">
        <v>137</v>
      </c>
      <c r="V7" s="409"/>
      <c r="W7" s="409" t="s">
        <v>137</v>
      </c>
      <c r="X7" s="409"/>
      <c r="Y7" s="412"/>
      <c r="Z7" s="415" t="s">
        <v>137</v>
      </c>
      <c r="AA7" s="415" t="s">
        <v>137</v>
      </c>
      <c r="AB7" s="409" t="s">
        <v>138</v>
      </c>
      <c r="AC7" s="409"/>
      <c r="AD7" s="409"/>
      <c r="AE7" s="415"/>
      <c r="AF7" s="399">
        <f>M6+O6+Q6+S6+U6+W6+Z6+AA6+AB6</f>
        <v>6690</v>
      </c>
    </row>
    <row r="8" spans="1:32" ht="27" customHeight="1" x14ac:dyDescent="0.25">
      <c r="A8" s="188"/>
      <c r="B8" s="191"/>
      <c r="C8" s="402" t="s">
        <v>139</v>
      </c>
      <c r="D8" s="222"/>
      <c r="E8" s="222"/>
      <c r="F8" s="222"/>
      <c r="G8" s="222"/>
      <c r="H8" s="222"/>
      <c r="I8" s="222"/>
      <c r="J8" s="222"/>
      <c r="K8" s="222"/>
      <c r="L8" s="389"/>
      <c r="M8" s="405"/>
      <c r="N8" s="406"/>
      <c r="O8" s="410"/>
      <c r="P8" s="410"/>
      <c r="Q8" s="410"/>
      <c r="R8" s="410"/>
      <c r="S8" s="410"/>
      <c r="T8" s="410"/>
      <c r="U8" s="410"/>
      <c r="V8" s="410"/>
      <c r="W8" s="410"/>
      <c r="X8" s="410"/>
      <c r="Y8" s="413"/>
      <c r="Z8" s="394"/>
      <c r="AA8" s="394"/>
      <c r="AB8" s="410"/>
      <c r="AC8" s="410"/>
      <c r="AD8" s="410"/>
      <c r="AE8" s="416"/>
      <c r="AF8" s="400"/>
    </row>
    <row r="9" spans="1:32" ht="13.5" customHeight="1" x14ac:dyDescent="0.2">
      <c r="A9" s="189"/>
      <c r="B9" s="183" t="s">
        <v>120</v>
      </c>
      <c r="C9" s="184"/>
      <c r="D9" s="95"/>
      <c r="E9" s="95">
        <v>1</v>
      </c>
      <c r="F9" s="96" t="s">
        <v>116</v>
      </c>
      <c r="G9" s="96"/>
      <c r="H9" s="96">
        <v>3</v>
      </c>
      <c r="I9" s="96" t="s">
        <v>117</v>
      </c>
      <c r="J9" s="96">
        <v>1</v>
      </c>
      <c r="K9" s="96">
        <v>1</v>
      </c>
      <c r="L9" s="97" t="s">
        <v>118</v>
      </c>
      <c r="M9" s="407"/>
      <c r="N9" s="408"/>
      <c r="O9" s="411"/>
      <c r="P9" s="411"/>
      <c r="Q9" s="411"/>
      <c r="R9" s="411"/>
      <c r="S9" s="411"/>
      <c r="T9" s="411"/>
      <c r="U9" s="411"/>
      <c r="V9" s="411"/>
      <c r="W9" s="411"/>
      <c r="X9" s="411"/>
      <c r="Y9" s="414"/>
      <c r="Z9" s="395"/>
      <c r="AA9" s="395"/>
      <c r="AB9" s="411"/>
      <c r="AC9" s="411"/>
      <c r="AD9" s="411"/>
      <c r="AE9" s="417"/>
      <c r="AF9" s="401"/>
    </row>
    <row r="10" spans="1:32" ht="10.5" customHeight="1" x14ac:dyDescent="0.2">
      <c r="A10" s="187">
        <v>2</v>
      </c>
      <c r="B10" s="190"/>
      <c r="C10" s="33">
        <v>0</v>
      </c>
      <c r="D10" s="33">
        <v>0</v>
      </c>
      <c r="E10" s="33">
        <v>0</v>
      </c>
      <c r="F10" s="33">
        <v>7</v>
      </c>
      <c r="G10" s="33">
        <v>6</v>
      </c>
      <c r="H10" s="33">
        <v>5</v>
      </c>
      <c r="I10" s="33">
        <v>4</v>
      </c>
      <c r="J10" s="33">
        <v>3</v>
      </c>
      <c r="K10" s="33">
        <v>2</v>
      </c>
      <c r="L10" s="34">
        <v>1</v>
      </c>
      <c r="M10" s="403" t="s">
        <v>140</v>
      </c>
      <c r="N10" s="404"/>
      <c r="O10" s="409" t="s">
        <v>135</v>
      </c>
      <c r="P10" s="409"/>
      <c r="Q10" s="409" t="s">
        <v>141</v>
      </c>
      <c r="R10" s="409"/>
      <c r="S10" s="409" t="s">
        <v>137</v>
      </c>
      <c r="T10" s="409"/>
      <c r="U10" s="409" t="s">
        <v>142</v>
      </c>
      <c r="V10" s="409"/>
      <c r="W10" s="409" t="s">
        <v>143</v>
      </c>
      <c r="X10" s="409"/>
      <c r="Y10" s="415" t="s">
        <v>137</v>
      </c>
      <c r="Z10" s="231"/>
      <c r="AA10" s="231"/>
      <c r="AB10" s="409" t="s">
        <v>137</v>
      </c>
      <c r="AC10" s="409"/>
      <c r="AD10" s="409" t="s">
        <v>135</v>
      </c>
      <c r="AE10" s="415"/>
      <c r="AF10" s="399">
        <f>M6+O6+Q6+S6+U6+W6+Y6+AB6+AD6</f>
        <v>6155</v>
      </c>
    </row>
    <row r="11" spans="1:32" ht="26.25" customHeight="1" x14ac:dyDescent="0.25">
      <c r="A11" s="188"/>
      <c r="B11" s="191"/>
      <c r="C11" s="402" t="s">
        <v>144</v>
      </c>
      <c r="D11" s="402"/>
      <c r="E11" s="402"/>
      <c r="F11" s="402"/>
      <c r="G11" s="402"/>
      <c r="H11" s="402"/>
      <c r="I11" s="402"/>
      <c r="J11" s="402"/>
      <c r="K11" s="402"/>
      <c r="L11" s="418"/>
      <c r="M11" s="405"/>
      <c r="N11" s="406"/>
      <c r="O11" s="410"/>
      <c r="P11" s="410"/>
      <c r="Q11" s="410"/>
      <c r="R11" s="410"/>
      <c r="S11" s="410"/>
      <c r="T11" s="410"/>
      <c r="U11" s="410"/>
      <c r="V11" s="410"/>
      <c r="W11" s="410"/>
      <c r="X11" s="410"/>
      <c r="Y11" s="394"/>
      <c r="Z11" s="232"/>
      <c r="AA11" s="232"/>
      <c r="AB11" s="410"/>
      <c r="AC11" s="410"/>
      <c r="AD11" s="410"/>
      <c r="AE11" s="416"/>
      <c r="AF11" s="400"/>
    </row>
    <row r="12" spans="1:32" ht="13.5" customHeight="1" x14ac:dyDescent="0.2">
      <c r="A12" s="189"/>
      <c r="B12" s="183" t="s">
        <v>119</v>
      </c>
      <c r="C12" s="184"/>
      <c r="D12" s="95">
        <v>1</v>
      </c>
      <c r="E12" s="95">
        <v>0</v>
      </c>
      <c r="F12" s="96" t="s">
        <v>116</v>
      </c>
      <c r="G12" s="96"/>
      <c r="H12" s="96">
        <v>7</v>
      </c>
      <c r="I12" s="96" t="s">
        <v>117</v>
      </c>
      <c r="J12" s="96"/>
      <c r="K12" s="96">
        <v>2</v>
      </c>
      <c r="L12" s="97" t="s">
        <v>118</v>
      </c>
      <c r="M12" s="407"/>
      <c r="N12" s="408"/>
      <c r="O12" s="411"/>
      <c r="P12" s="411"/>
      <c r="Q12" s="411"/>
      <c r="R12" s="411"/>
      <c r="S12" s="411"/>
      <c r="T12" s="411"/>
      <c r="U12" s="411"/>
      <c r="V12" s="411"/>
      <c r="W12" s="411"/>
      <c r="X12" s="411"/>
      <c r="Y12" s="395"/>
      <c r="Z12" s="233"/>
      <c r="AA12" s="233"/>
      <c r="AB12" s="411"/>
      <c r="AC12" s="411"/>
      <c r="AD12" s="411"/>
      <c r="AE12" s="417"/>
      <c r="AF12" s="401"/>
    </row>
    <row r="13" spans="1:32" ht="10.5" customHeight="1" x14ac:dyDescent="0.2">
      <c r="A13" s="187">
        <v>3</v>
      </c>
      <c r="B13" s="190"/>
      <c r="C13" s="33"/>
      <c r="D13" s="33"/>
      <c r="E13" s="33"/>
      <c r="F13" s="33"/>
      <c r="G13" s="33"/>
      <c r="H13" s="33"/>
      <c r="I13" s="33"/>
      <c r="J13" s="33"/>
      <c r="K13" s="33"/>
      <c r="L13" s="34"/>
      <c r="M13" s="396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213"/>
      <c r="Z13" s="231"/>
      <c r="AA13" s="231"/>
      <c r="AB13" s="175"/>
      <c r="AC13" s="175"/>
      <c r="AD13" s="175"/>
      <c r="AE13" s="213"/>
      <c r="AF13" s="219"/>
    </row>
    <row r="14" spans="1:32" ht="27" customHeight="1" x14ac:dyDescent="0.2">
      <c r="A14" s="188"/>
      <c r="B14" s="191"/>
      <c r="C14" s="222"/>
      <c r="D14" s="222"/>
      <c r="E14" s="222"/>
      <c r="F14" s="222"/>
      <c r="G14" s="222"/>
      <c r="H14" s="222"/>
      <c r="I14" s="222"/>
      <c r="J14" s="222"/>
      <c r="K14" s="222"/>
      <c r="L14" s="389"/>
      <c r="M14" s="397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394"/>
      <c r="Z14" s="232"/>
      <c r="AA14" s="232"/>
      <c r="AB14" s="176"/>
      <c r="AC14" s="176"/>
      <c r="AD14" s="176"/>
      <c r="AE14" s="243"/>
      <c r="AF14" s="250"/>
    </row>
    <row r="15" spans="1:32" x14ac:dyDescent="0.2">
      <c r="A15" s="189"/>
      <c r="B15" s="183" t="s">
        <v>123</v>
      </c>
      <c r="C15" s="184"/>
      <c r="D15" s="95"/>
      <c r="E15" s="95"/>
      <c r="F15" s="96" t="s">
        <v>116</v>
      </c>
      <c r="G15" s="96"/>
      <c r="H15" s="96"/>
      <c r="I15" s="96" t="s">
        <v>117</v>
      </c>
      <c r="J15" s="96"/>
      <c r="K15" s="96"/>
      <c r="L15" s="97" t="s">
        <v>118</v>
      </c>
      <c r="M15" s="398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395"/>
      <c r="Z15" s="233"/>
      <c r="AA15" s="233"/>
      <c r="AB15" s="177"/>
      <c r="AC15" s="177"/>
      <c r="AD15" s="177"/>
      <c r="AE15" s="245"/>
      <c r="AF15" s="251"/>
    </row>
    <row r="16" spans="1:32" ht="10.5" customHeight="1" x14ac:dyDescent="0.2">
      <c r="A16" s="187">
        <v>4</v>
      </c>
      <c r="B16" s="190"/>
      <c r="C16" s="33"/>
      <c r="D16" s="33"/>
      <c r="E16" s="33"/>
      <c r="F16" s="33"/>
      <c r="G16" s="33"/>
      <c r="H16" s="33"/>
      <c r="I16" s="33"/>
      <c r="J16" s="33"/>
      <c r="K16" s="33"/>
      <c r="L16" s="34"/>
      <c r="M16" s="396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213"/>
      <c r="Z16" s="231"/>
      <c r="AA16" s="231"/>
      <c r="AB16" s="175"/>
      <c r="AC16" s="175"/>
      <c r="AD16" s="175"/>
      <c r="AE16" s="213"/>
      <c r="AF16" s="219"/>
    </row>
    <row r="17" spans="1:32" ht="27" customHeight="1" x14ac:dyDescent="0.2">
      <c r="A17" s="188"/>
      <c r="B17" s="191"/>
      <c r="C17" s="222"/>
      <c r="D17" s="222"/>
      <c r="E17" s="222"/>
      <c r="F17" s="222"/>
      <c r="G17" s="222"/>
      <c r="H17" s="222"/>
      <c r="I17" s="222"/>
      <c r="J17" s="222"/>
      <c r="K17" s="222"/>
      <c r="L17" s="389"/>
      <c r="M17" s="397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394"/>
      <c r="Z17" s="232"/>
      <c r="AA17" s="232"/>
      <c r="AB17" s="176"/>
      <c r="AC17" s="176"/>
      <c r="AD17" s="176"/>
      <c r="AE17" s="243"/>
      <c r="AF17" s="250"/>
    </row>
    <row r="18" spans="1:32" x14ac:dyDescent="0.2">
      <c r="A18" s="189"/>
      <c r="B18" s="183" t="s">
        <v>122</v>
      </c>
      <c r="C18" s="184"/>
      <c r="D18" s="95"/>
      <c r="E18" s="95"/>
      <c r="F18" s="96" t="s">
        <v>116</v>
      </c>
      <c r="G18" s="96"/>
      <c r="H18" s="96"/>
      <c r="I18" s="96" t="s">
        <v>117</v>
      </c>
      <c r="J18" s="96"/>
      <c r="K18" s="96"/>
      <c r="L18" s="97" t="s">
        <v>118</v>
      </c>
      <c r="M18" s="398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395"/>
      <c r="Z18" s="233"/>
      <c r="AA18" s="233"/>
      <c r="AB18" s="177"/>
      <c r="AC18" s="177"/>
      <c r="AD18" s="177"/>
      <c r="AE18" s="245"/>
      <c r="AF18" s="251"/>
    </row>
    <row r="19" spans="1:32" ht="10.5" customHeight="1" x14ac:dyDescent="0.2">
      <c r="A19" s="187">
        <v>5</v>
      </c>
      <c r="B19" s="190"/>
      <c r="C19" s="33"/>
      <c r="D19" s="33"/>
      <c r="E19" s="33"/>
      <c r="F19" s="33"/>
      <c r="G19" s="33"/>
      <c r="H19" s="33"/>
      <c r="I19" s="33"/>
      <c r="J19" s="33"/>
      <c r="K19" s="33"/>
      <c r="L19" s="34"/>
      <c r="M19" s="396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213"/>
      <c r="Z19" s="231"/>
      <c r="AA19" s="231"/>
      <c r="AB19" s="175"/>
      <c r="AC19" s="175"/>
      <c r="AD19" s="175"/>
      <c r="AE19" s="213"/>
      <c r="AF19" s="219"/>
    </row>
    <row r="20" spans="1:32" ht="27" customHeight="1" x14ac:dyDescent="0.2">
      <c r="A20" s="188"/>
      <c r="B20" s="191"/>
      <c r="C20" s="222"/>
      <c r="D20" s="222"/>
      <c r="E20" s="222"/>
      <c r="F20" s="222"/>
      <c r="G20" s="222"/>
      <c r="H20" s="222"/>
      <c r="I20" s="222"/>
      <c r="J20" s="222"/>
      <c r="K20" s="222"/>
      <c r="L20" s="389"/>
      <c r="M20" s="397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394"/>
      <c r="Z20" s="232"/>
      <c r="AA20" s="232"/>
      <c r="AB20" s="176"/>
      <c r="AC20" s="176"/>
      <c r="AD20" s="176"/>
      <c r="AE20" s="243"/>
      <c r="AF20" s="250"/>
    </row>
    <row r="21" spans="1:32" x14ac:dyDescent="0.2">
      <c r="A21" s="189"/>
      <c r="B21" s="183" t="s">
        <v>119</v>
      </c>
      <c r="C21" s="184"/>
      <c r="D21" s="95"/>
      <c r="E21" s="95"/>
      <c r="F21" s="96" t="s">
        <v>116</v>
      </c>
      <c r="G21" s="96"/>
      <c r="H21" s="96"/>
      <c r="I21" s="96" t="s">
        <v>117</v>
      </c>
      <c r="J21" s="96"/>
      <c r="K21" s="96"/>
      <c r="L21" s="97" t="s">
        <v>118</v>
      </c>
      <c r="M21" s="398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395"/>
      <c r="Z21" s="233"/>
      <c r="AA21" s="233"/>
      <c r="AB21" s="177"/>
      <c r="AC21" s="177"/>
      <c r="AD21" s="177"/>
      <c r="AE21" s="245"/>
      <c r="AF21" s="251"/>
    </row>
    <row r="22" spans="1:32" ht="10.5" customHeight="1" x14ac:dyDescent="0.2">
      <c r="A22" s="187">
        <v>6</v>
      </c>
      <c r="B22" s="190"/>
      <c r="C22" s="33"/>
      <c r="D22" s="33"/>
      <c r="E22" s="33"/>
      <c r="F22" s="33"/>
      <c r="G22" s="33"/>
      <c r="H22" s="33"/>
      <c r="I22" s="33"/>
      <c r="J22" s="33"/>
      <c r="K22" s="33"/>
      <c r="L22" s="34"/>
      <c r="M22" s="396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213"/>
      <c r="Z22" s="231"/>
      <c r="AA22" s="231"/>
      <c r="AB22" s="175"/>
      <c r="AC22" s="175"/>
      <c r="AD22" s="175"/>
      <c r="AE22" s="213"/>
      <c r="AF22" s="219"/>
    </row>
    <row r="23" spans="1:32" ht="27" customHeight="1" x14ac:dyDescent="0.2">
      <c r="A23" s="188"/>
      <c r="B23" s="191"/>
      <c r="C23" s="222"/>
      <c r="D23" s="222"/>
      <c r="E23" s="222"/>
      <c r="F23" s="222"/>
      <c r="G23" s="222"/>
      <c r="H23" s="222"/>
      <c r="I23" s="222"/>
      <c r="J23" s="222"/>
      <c r="K23" s="222"/>
      <c r="L23" s="389"/>
      <c r="M23" s="397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394"/>
      <c r="Z23" s="232"/>
      <c r="AA23" s="232"/>
      <c r="AB23" s="176"/>
      <c r="AC23" s="176"/>
      <c r="AD23" s="176"/>
      <c r="AE23" s="243"/>
      <c r="AF23" s="250"/>
    </row>
    <row r="24" spans="1:32" x14ac:dyDescent="0.2">
      <c r="A24" s="189"/>
      <c r="B24" s="183" t="s">
        <v>123</v>
      </c>
      <c r="C24" s="184"/>
      <c r="D24" s="95"/>
      <c r="E24" s="95"/>
      <c r="F24" s="96" t="s">
        <v>116</v>
      </c>
      <c r="G24" s="96"/>
      <c r="H24" s="96"/>
      <c r="I24" s="96" t="s">
        <v>117</v>
      </c>
      <c r="J24" s="96"/>
      <c r="K24" s="96"/>
      <c r="L24" s="97" t="s">
        <v>118</v>
      </c>
      <c r="M24" s="398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395"/>
      <c r="Z24" s="233"/>
      <c r="AA24" s="233"/>
      <c r="AB24" s="177"/>
      <c r="AC24" s="177"/>
      <c r="AD24" s="177"/>
      <c r="AE24" s="245"/>
      <c r="AF24" s="251"/>
    </row>
    <row r="25" spans="1:32" ht="10.5" customHeight="1" x14ac:dyDescent="0.2">
      <c r="A25" s="187">
        <v>7</v>
      </c>
      <c r="B25" s="190"/>
      <c r="C25" s="33"/>
      <c r="D25" s="33"/>
      <c r="E25" s="33"/>
      <c r="F25" s="33"/>
      <c r="G25" s="33"/>
      <c r="H25" s="33"/>
      <c r="I25" s="33"/>
      <c r="J25" s="33"/>
      <c r="K25" s="33"/>
      <c r="L25" s="34"/>
      <c r="M25" s="396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213"/>
      <c r="Z25" s="231"/>
      <c r="AA25" s="231"/>
      <c r="AB25" s="175"/>
      <c r="AC25" s="175"/>
      <c r="AD25" s="175"/>
      <c r="AE25" s="213"/>
      <c r="AF25" s="219"/>
    </row>
    <row r="26" spans="1:32" ht="27" customHeight="1" x14ac:dyDescent="0.2">
      <c r="A26" s="188"/>
      <c r="B26" s="191"/>
      <c r="C26" s="222"/>
      <c r="D26" s="222"/>
      <c r="E26" s="222"/>
      <c r="F26" s="222"/>
      <c r="G26" s="222"/>
      <c r="H26" s="222"/>
      <c r="I26" s="222"/>
      <c r="J26" s="222"/>
      <c r="K26" s="222"/>
      <c r="L26" s="389"/>
      <c r="M26" s="397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394"/>
      <c r="Z26" s="232"/>
      <c r="AA26" s="232"/>
      <c r="AB26" s="176"/>
      <c r="AC26" s="176"/>
      <c r="AD26" s="176"/>
      <c r="AE26" s="243"/>
      <c r="AF26" s="250"/>
    </row>
    <row r="27" spans="1:32" x14ac:dyDescent="0.2">
      <c r="A27" s="189"/>
      <c r="B27" s="183" t="s">
        <v>123</v>
      </c>
      <c r="C27" s="184"/>
      <c r="D27" s="95"/>
      <c r="E27" s="95"/>
      <c r="F27" s="96" t="s">
        <v>116</v>
      </c>
      <c r="G27" s="96"/>
      <c r="H27" s="96"/>
      <c r="I27" s="96" t="s">
        <v>117</v>
      </c>
      <c r="J27" s="96"/>
      <c r="K27" s="96"/>
      <c r="L27" s="97" t="s">
        <v>118</v>
      </c>
      <c r="M27" s="398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395"/>
      <c r="Z27" s="233"/>
      <c r="AA27" s="233"/>
      <c r="AB27" s="177"/>
      <c r="AC27" s="177"/>
      <c r="AD27" s="177"/>
      <c r="AE27" s="245"/>
      <c r="AF27" s="251"/>
    </row>
    <row r="28" spans="1:32" ht="10.5" customHeight="1" x14ac:dyDescent="0.2">
      <c r="A28" s="187">
        <v>8</v>
      </c>
      <c r="B28" s="190"/>
      <c r="C28" s="33"/>
      <c r="D28" s="33"/>
      <c r="E28" s="33"/>
      <c r="F28" s="33"/>
      <c r="G28" s="33"/>
      <c r="H28" s="33"/>
      <c r="I28" s="33"/>
      <c r="J28" s="33"/>
      <c r="K28" s="33"/>
      <c r="L28" s="34"/>
      <c r="M28" s="396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213"/>
      <c r="Z28" s="231"/>
      <c r="AA28" s="231"/>
      <c r="AB28" s="175"/>
      <c r="AC28" s="175"/>
      <c r="AD28" s="175"/>
      <c r="AE28" s="213"/>
      <c r="AF28" s="219"/>
    </row>
    <row r="29" spans="1:32" ht="27" customHeight="1" x14ac:dyDescent="0.2">
      <c r="A29" s="188"/>
      <c r="B29" s="191"/>
      <c r="C29" s="222"/>
      <c r="D29" s="222"/>
      <c r="E29" s="222"/>
      <c r="F29" s="222"/>
      <c r="G29" s="222"/>
      <c r="H29" s="222"/>
      <c r="I29" s="222"/>
      <c r="J29" s="222"/>
      <c r="K29" s="222"/>
      <c r="L29" s="389"/>
      <c r="M29" s="397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394"/>
      <c r="Z29" s="232"/>
      <c r="AA29" s="232"/>
      <c r="AB29" s="176"/>
      <c r="AC29" s="176"/>
      <c r="AD29" s="176"/>
      <c r="AE29" s="243"/>
      <c r="AF29" s="250"/>
    </row>
    <row r="30" spans="1:32" x14ac:dyDescent="0.2">
      <c r="A30" s="189"/>
      <c r="B30" s="183" t="s">
        <v>119</v>
      </c>
      <c r="C30" s="184"/>
      <c r="D30" s="95"/>
      <c r="E30" s="95"/>
      <c r="F30" s="96" t="s">
        <v>116</v>
      </c>
      <c r="G30" s="96"/>
      <c r="H30" s="96"/>
      <c r="I30" s="96" t="s">
        <v>117</v>
      </c>
      <c r="J30" s="96"/>
      <c r="K30" s="96"/>
      <c r="L30" s="97" t="s">
        <v>118</v>
      </c>
      <c r="M30" s="398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395"/>
      <c r="Z30" s="233"/>
      <c r="AA30" s="233"/>
      <c r="AB30" s="177"/>
      <c r="AC30" s="177"/>
      <c r="AD30" s="177"/>
      <c r="AE30" s="245"/>
      <c r="AF30" s="251"/>
    </row>
    <row r="31" spans="1:32" ht="10.5" customHeight="1" x14ac:dyDescent="0.2">
      <c r="A31" s="187">
        <v>9</v>
      </c>
      <c r="B31" s="190"/>
      <c r="C31" s="33"/>
      <c r="D31" s="33"/>
      <c r="E31" s="33"/>
      <c r="F31" s="33"/>
      <c r="G31" s="33"/>
      <c r="H31" s="33"/>
      <c r="I31" s="33"/>
      <c r="J31" s="33"/>
      <c r="K31" s="33"/>
      <c r="L31" s="34"/>
      <c r="M31" s="396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213"/>
      <c r="Z31" s="231"/>
      <c r="AA31" s="231"/>
      <c r="AB31" s="175"/>
      <c r="AC31" s="175"/>
      <c r="AD31" s="175"/>
      <c r="AE31" s="213"/>
      <c r="AF31" s="219"/>
    </row>
    <row r="32" spans="1:32" ht="27" customHeight="1" x14ac:dyDescent="0.2">
      <c r="A32" s="188"/>
      <c r="B32" s="191"/>
      <c r="C32" s="222"/>
      <c r="D32" s="222"/>
      <c r="E32" s="222"/>
      <c r="F32" s="222"/>
      <c r="G32" s="222"/>
      <c r="H32" s="222"/>
      <c r="I32" s="222"/>
      <c r="J32" s="222"/>
      <c r="K32" s="222"/>
      <c r="L32" s="389"/>
      <c r="M32" s="397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394"/>
      <c r="Z32" s="232"/>
      <c r="AA32" s="232"/>
      <c r="AB32" s="176"/>
      <c r="AC32" s="176"/>
      <c r="AD32" s="176"/>
      <c r="AE32" s="243"/>
      <c r="AF32" s="250"/>
    </row>
    <row r="33" spans="1:32" x14ac:dyDescent="0.2">
      <c r="A33" s="189"/>
      <c r="B33" s="183" t="s">
        <v>119</v>
      </c>
      <c r="C33" s="184"/>
      <c r="D33" s="95"/>
      <c r="E33" s="95"/>
      <c r="F33" s="96" t="s">
        <v>116</v>
      </c>
      <c r="G33" s="96"/>
      <c r="H33" s="96"/>
      <c r="I33" s="96" t="s">
        <v>117</v>
      </c>
      <c r="J33" s="96"/>
      <c r="K33" s="96"/>
      <c r="L33" s="97" t="s">
        <v>118</v>
      </c>
      <c r="M33" s="398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395"/>
      <c r="Z33" s="233"/>
      <c r="AA33" s="233"/>
      <c r="AB33" s="177"/>
      <c r="AC33" s="177"/>
      <c r="AD33" s="177"/>
      <c r="AE33" s="245"/>
      <c r="AF33" s="251"/>
    </row>
    <row r="34" spans="1:32" ht="10.5" customHeight="1" x14ac:dyDescent="0.2">
      <c r="A34" s="187">
        <v>10</v>
      </c>
      <c r="B34" s="190"/>
      <c r="C34" s="33"/>
      <c r="D34" s="33"/>
      <c r="E34" s="33"/>
      <c r="F34" s="33"/>
      <c r="G34" s="33"/>
      <c r="H34" s="33"/>
      <c r="I34" s="33"/>
      <c r="J34" s="33"/>
      <c r="K34" s="33"/>
      <c r="L34" s="34"/>
      <c r="M34" s="396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213"/>
      <c r="Z34" s="231"/>
      <c r="AA34" s="231"/>
      <c r="AB34" s="175"/>
      <c r="AC34" s="175"/>
      <c r="AD34" s="175"/>
      <c r="AE34" s="213"/>
      <c r="AF34" s="219"/>
    </row>
    <row r="35" spans="1:32" ht="27" customHeight="1" x14ac:dyDescent="0.2">
      <c r="A35" s="188"/>
      <c r="B35" s="191"/>
      <c r="C35" s="222"/>
      <c r="D35" s="222"/>
      <c r="E35" s="222"/>
      <c r="F35" s="222"/>
      <c r="G35" s="222"/>
      <c r="H35" s="222"/>
      <c r="I35" s="222"/>
      <c r="J35" s="222"/>
      <c r="K35" s="222"/>
      <c r="L35" s="389"/>
      <c r="M35" s="397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394"/>
      <c r="Z35" s="232"/>
      <c r="AA35" s="232"/>
      <c r="AB35" s="176"/>
      <c r="AC35" s="176"/>
      <c r="AD35" s="176"/>
      <c r="AE35" s="243"/>
      <c r="AF35" s="250"/>
    </row>
    <row r="36" spans="1:32" ht="13.8" thickBot="1" x14ac:dyDescent="0.25">
      <c r="A36" s="189"/>
      <c r="B36" s="183" t="s">
        <v>119</v>
      </c>
      <c r="C36" s="184"/>
      <c r="D36" s="95"/>
      <c r="E36" s="95"/>
      <c r="F36" s="96" t="s">
        <v>116</v>
      </c>
      <c r="G36" s="96"/>
      <c r="H36" s="96"/>
      <c r="I36" s="96" t="s">
        <v>117</v>
      </c>
      <c r="J36" s="96"/>
      <c r="K36" s="96"/>
      <c r="L36" s="97" t="s">
        <v>118</v>
      </c>
      <c r="M36" s="398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395"/>
      <c r="Z36" s="233"/>
      <c r="AA36" s="233"/>
      <c r="AB36" s="177"/>
      <c r="AC36" s="177"/>
      <c r="AD36" s="177"/>
      <c r="AE36" s="245"/>
      <c r="AF36" s="250"/>
    </row>
    <row r="37" spans="1:32" ht="51" customHeight="1" thickBot="1" x14ac:dyDescent="0.25">
      <c r="A37" s="390" t="s">
        <v>124</v>
      </c>
      <c r="B37" s="391"/>
      <c r="C37" s="391"/>
      <c r="D37" s="391"/>
      <c r="E37" s="391"/>
      <c r="F37" s="391"/>
      <c r="G37" s="391"/>
      <c r="H37" s="391"/>
      <c r="I37" s="391"/>
      <c r="J37" s="391"/>
      <c r="K37" s="391"/>
      <c r="L37" s="392"/>
      <c r="M37" s="393"/>
      <c r="N37" s="388"/>
      <c r="O37" s="388"/>
      <c r="P37" s="388"/>
      <c r="Q37" s="388"/>
      <c r="R37" s="388"/>
      <c r="S37" s="388"/>
      <c r="T37" s="388"/>
      <c r="U37" s="388"/>
      <c r="V37" s="388"/>
      <c r="W37" s="388"/>
      <c r="X37" s="388"/>
      <c r="Y37" s="107"/>
      <c r="Z37" s="108"/>
      <c r="AA37" s="108"/>
      <c r="AB37" s="388"/>
      <c r="AC37" s="388"/>
      <c r="AD37" s="388"/>
      <c r="AE37" s="210"/>
      <c r="AF37" s="109">
        <f>SUM(AF7:AF36)</f>
        <v>12845</v>
      </c>
    </row>
  </sheetData>
  <mergeCells count="198">
    <mergeCell ref="Y10:Y12"/>
    <mergeCell ref="A3:AF3"/>
    <mergeCell ref="A4:A6"/>
    <mergeCell ref="B4:L4"/>
    <mergeCell ref="M4:M5"/>
    <mergeCell ref="N4:N5"/>
    <mergeCell ref="O4:O5"/>
    <mergeCell ref="P4:P5"/>
    <mergeCell ref="Q4:Q5"/>
    <mergeCell ref="R4:R5"/>
    <mergeCell ref="S4:S5"/>
    <mergeCell ref="AB4:AB5"/>
    <mergeCell ref="AC4:AC5"/>
    <mergeCell ref="AD4:AD5"/>
    <mergeCell ref="AE4:AE5"/>
    <mergeCell ref="B6:L6"/>
    <mergeCell ref="M6:N6"/>
    <mergeCell ref="O6:P6"/>
    <mergeCell ref="Q6:R6"/>
    <mergeCell ref="S6:T6"/>
    <mergeCell ref="U6:V6"/>
    <mergeCell ref="T4:T5"/>
    <mergeCell ref="U4:U5"/>
    <mergeCell ref="V4:V5"/>
    <mergeCell ref="X4:X5"/>
    <mergeCell ref="Y4:AA4"/>
    <mergeCell ref="W6:X6"/>
    <mergeCell ref="AB6:AC6"/>
    <mergeCell ref="AD6:AE6"/>
    <mergeCell ref="A7:A9"/>
    <mergeCell ref="B7:B8"/>
    <mergeCell ref="M7:N9"/>
    <mergeCell ref="O7:P9"/>
    <mergeCell ref="Q7:R9"/>
    <mergeCell ref="S7:T9"/>
    <mergeCell ref="U7:V9"/>
    <mergeCell ref="W4:W5"/>
    <mergeCell ref="AF7:AF9"/>
    <mergeCell ref="C8:L8"/>
    <mergeCell ref="B9:C9"/>
    <mergeCell ref="A10:A12"/>
    <mergeCell ref="B10:B11"/>
    <mergeCell ref="M10:N12"/>
    <mergeCell ref="O10:P12"/>
    <mergeCell ref="Q10:R12"/>
    <mergeCell ref="S10:T12"/>
    <mergeCell ref="U10:V12"/>
    <mergeCell ref="W7:X9"/>
    <mergeCell ref="Y7:Y9"/>
    <mergeCell ref="Z7:Z9"/>
    <mergeCell ref="AA7:AA9"/>
    <mergeCell ref="AB7:AC9"/>
    <mergeCell ref="AD7:AE9"/>
    <mergeCell ref="AF10:AF12"/>
    <mergeCell ref="C11:L11"/>
    <mergeCell ref="B12:C12"/>
    <mergeCell ref="Z10:Z12"/>
    <mergeCell ref="AA10:AA12"/>
    <mergeCell ref="AB10:AC12"/>
    <mergeCell ref="AD10:AE12"/>
    <mergeCell ref="W10:X12"/>
    <mergeCell ref="A16:A18"/>
    <mergeCell ref="B16:B17"/>
    <mergeCell ref="M16:N18"/>
    <mergeCell ref="O16:P18"/>
    <mergeCell ref="Q16:R18"/>
    <mergeCell ref="S16:T18"/>
    <mergeCell ref="U16:V18"/>
    <mergeCell ref="W13:X15"/>
    <mergeCell ref="Y13:Y15"/>
    <mergeCell ref="C17:L17"/>
    <mergeCell ref="B18:C18"/>
    <mergeCell ref="A13:A15"/>
    <mergeCell ref="B13:B14"/>
    <mergeCell ref="M13:N15"/>
    <mergeCell ref="O13:P15"/>
    <mergeCell ref="Q13:R15"/>
    <mergeCell ref="S13:T15"/>
    <mergeCell ref="U13:V15"/>
    <mergeCell ref="W16:X18"/>
    <mergeCell ref="Y16:Y18"/>
    <mergeCell ref="AF13:AF15"/>
    <mergeCell ref="C14:L14"/>
    <mergeCell ref="B15:C15"/>
    <mergeCell ref="Z13:Z15"/>
    <mergeCell ref="AA13:AA15"/>
    <mergeCell ref="AB13:AC15"/>
    <mergeCell ref="AD13:AE15"/>
    <mergeCell ref="AF16:AF18"/>
    <mergeCell ref="Z16:Z18"/>
    <mergeCell ref="AA16:AA18"/>
    <mergeCell ref="AB16:AC18"/>
    <mergeCell ref="AD16:AE18"/>
    <mergeCell ref="A22:A24"/>
    <mergeCell ref="B22:B23"/>
    <mergeCell ref="M22:N24"/>
    <mergeCell ref="O22:P24"/>
    <mergeCell ref="Q22:R24"/>
    <mergeCell ref="S22:T24"/>
    <mergeCell ref="U22:V24"/>
    <mergeCell ref="W19:X21"/>
    <mergeCell ref="Y19:Y21"/>
    <mergeCell ref="A19:A21"/>
    <mergeCell ref="B19:B20"/>
    <mergeCell ref="M19:N21"/>
    <mergeCell ref="O19:P21"/>
    <mergeCell ref="Q19:R21"/>
    <mergeCell ref="S19:T21"/>
    <mergeCell ref="U19:V21"/>
    <mergeCell ref="C20:L20"/>
    <mergeCell ref="B21:C21"/>
    <mergeCell ref="AA19:AA21"/>
    <mergeCell ref="AB19:AC21"/>
    <mergeCell ref="AD19:AE21"/>
    <mergeCell ref="AF22:AF24"/>
    <mergeCell ref="C23:L23"/>
    <mergeCell ref="B24:C24"/>
    <mergeCell ref="Z22:Z24"/>
    <mergeCell ref="AA22:AA24"/>
    <mergeCell ref="AB22:AC24"/>
    <mergeCell ref="AD22:AE24"/>
    <mergeCell ref="AF19:AF21"/>
    <mergeCell ref="Z19:Z21"/>
    <mergeCell ref="B25:B26"/>
    <mergeCell ref="M25:N27"/>
    <mergeCell ref="O25:P27"/>
    <mergeCell ref="Q25:R27"/>
    <mergeCell ref="S25:T27"/>
    <mergeCell ref="U25:V27"/>
    <mergeCell ref="W22:X24"/>
    <mergeCell ref="Y22:Y24"/>
    <mergeCell ref="W28:X30"/>
    <mergeCell ref="Y28:Y30"/>
    <mergeCell ref="AF25:AF27"/>
    <mergeCell ref="C26:L26"/>
    <mergeCell ref="B27:C27"/>
    <mergeCell ref="A28:A30"/>
    <mergeCell ref="B28:B29"/>
    <mergeCell ref="M28:N30"/>
    <mergeCell ref="O28:P30"/>
    <mergeCell ref="Q28:R30"/>
    <mergeCell ref="S28:T30"/>
    <mergeCell ref="U28:V30"/>
    <mergeCell ref="W25:X27"/>
    <mergeCell ref="Y25:Y27"/>
    <mergeCell ref="Z25:Z27"/>
    <mergeCell ref="AA25:AA27"/>
    <mergeCell ref="AB25:AC27"/>
    <mergeCell ref="AD25:AE27"/>
    <mergeCell ref="AF28:AF30"/>
    <mergeCell ref="C29:L29"/>
    <mergeCell ref="B30:C30"/>
    <mergeCell ref="Z28:Z30"/>
    <mergeCell ref="AA28:AA30"/>
    <mergeCell ref="AB28:AC30"/>
    <mergeCell ref="AD28:AE30"/>
    <mergeCell ref="A25:A27"/>
    <mergeCell ref="AF31:AF33"/>
    <mergeCell ref="C32:L32"/>
    <mergeCell ref="B33:C33"/>
    <mergeCell ref="A34:A36"/>
    <mergeCell ref="B34:B35"/>
    <mergeCell ref="M34:N36"/>
    <mergeCell ref="O34:P36"/>
    <mergeCell ref="Q34:R36"/>
    <mergeCell ref="S34:T36"/>
    <mergeCell ref="U34:V36"/>
    <mergeCell ref="W31:X33"/>
    <mergeCell ref="Y31:Y33"/>
    <mergeCell ref="Z31:Z33"/>
    <mergeCell ref="AA31:AA33"/>
    <mergeCell ref="AB31:AC33"/>
    <mergeCell ref="AD31:AE33"/>
    <mergeCell ref="A31:A33"/>
    <mergeCell ref="B31:B32"/>
    <mergeCell ref="M31:N33"/>
    <mergeCell ref="O31:P33"/>
    <mergeCell ref="Q31:R33"/>
    <mergeCell ref="S31:T33"/>
    <mergeCell ref="U31:V33"/>
    <mergeCell ref="AB37:AC37"/>
    <mergeCell ref="AD37:AE37"/>
    <mergeCell ref="AF34:AF36"/>
    <mergeCell ref="C35:L35"/>
    <mergeCell ref="B36:C36"/>
    <mergeCell ref="A37:L37"/>
    <mergeCell ref="M37:N37"/>
    <mergeCell ref="O37:P37"/>
    <mergeCell ref="Q37:R37"/>
    <mergeCell ref="S37:T37"/>
    <mergeCell ref="U37:V37"/>
    <mergeCell ref="W37:X37"/>
    <mergeCell ref="W34:X36"/>
    <mergeCell ref="Y34:Y36"/>
    <mergeCell ref="Z34:Z36"/>
    <mergeCell ref="AA34:AA36"/>
    <mergeCell ref="AB34:AC36"/>
    <mergeCell ref="AD34:AE3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請求書</vt:lpstr>
      <vt:lpstr>写真</vt:lpstr>
      <vt:lpstr>作成者一覧</vt:lpstr>
      <vt:lpstr>基本検査料</vt:lpstr>
      <vt:lpstr>債権者登録申請書</vt:lpstr>
      <vt:lpstr>請求書記入例</vt:lpstr>
      <vt:lpstr>写真 (2)</vt:lpstr>
      <vt:lpstr>作成者一覧記入例</vt:lpstr>
      <vt:lpstr>基本検査記入例</vt:lpstr>
      <vt:lpstr>債権者登録申請書記入例</vt:lpstr>
      <vt:lpstr>債権者登録申請書!Print_Area</vt:lpstr>
      <vt:lpstr>債権者登録申請書記入例!Print_Area</vt:lpstr>
      <vt:lpstr>作成者一覧!Print_Area</vt:lpstr>
      <vt:lpstr>作成者一覧記入例!Print_Area</vt:lpstr>
      <vt:lpstr>請求書!Print_Area</vt:lpstr>
      <vt:lpstr>請求書記入例!Print_Area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直史</dc:creator>
  <cp:lastModifiedBy>立川 咲</cp:lastModifiedBy>
  <cp:lastPrinted>2024-07-11T07:26:54Z</cp:lastPrinted>
  <dcterms:created xsi:type="dcterms:W3CDTF">2019-06-07T07:38:01Z</dcterms:created>
  <dcterms:modified xsi:type="dcterms:W3CDTF">2024-07-11T07:43:00Z</dcterms:modified>
</cp:coreProperties>
</file>